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/>
  </bookViews>
  <sheets>
    <sheet name="UNICE OCT2+NOV" sheetId="20" r:id="rId1"/>
  </sheets>
  <definedNames>
    <definedName name="_xlnm.Print_Titles" localSheetId="0">'UNICE OCT2+NOV'!$6:$7</definedName>
  </definedNames>
  <calcPr calcId="145621"/>
</workbook>
</file>

<file path=xl/calcChain.xml><?xml version="1.0" encoding="utf-8"?>
<calcChain xmlns="http://schemas.openxmlformats.org/spreadsheetml/2006/main">
  <c r="AD160" i="20" l="1"/>
  <c r="AE160" i="20"/>
  <c r="AE146" i="20"/>
  <c r="AD177" i="20" l="1"/>
  <c r="AE177" i="20"/>
  <c r="AD78" i="20" l="1"/>
  <c r="AE78" i="20"/>
  <c r="AD72" i="20"/>
  <c r="AE72" i="20"/>
  <c r="AE70" i="20"/>
  <c r="AE35" i="20"/>
  <c r="AD61" i="20"/>
  <c r="AE61" i="20"/>
  <c r="AD28" i="20"/>
  <c r="AE28" i="20"/>
  <c r="AC160" i="20" l="1"/>
  <c r="AC176" i="20" l="1"/>
  <c r="I233" i="20" l="1"/>
  <c r="I227" i="20"/>
  <c r="I223" i="20"/>
  <c r="I220" i="20"/>
  <c r="I213" i="20"/>
  <c r="E206" i="20"/>
  <c r="E205" i="20"/>
  <c r="E201" i="20"/>
  <c r="E200" i="20"/>
  <c r="E198" i="20"/>
  <c r="E197" i="20"/>
  <c r="E194" i="20"/>
  <c r="E193" i="20"/>
  <c r="I187" i="20"/>
  <c r="E182" i="20"/>
  <c r="E181" i="20"/>
  <c r="S176" i="20"/>
  <c r="AC166" i="20"/>
  <c r="S166" i="20"/>
  <c r="S160" i="20"/>
  <c r="G160" i="20"/>
  <c r="AC94" i="20"/>
  <c r="S94" i="20"/>
  <c r="G94" i="20"/>
  <c r="AC78" i="20"/>
  <c r="S78" i="20"/>
  <c r="G78" i="20"/>
  <c r="AC72" i="20"/>
  <c r="S72" i="20"/>
  <c r="G72" i="20"/>
  <c r="AC66" i="20"/>
  <c r="AC61" i="20"/>
  <c r="S61" i="20"/>
  <c r="G61" i="20"/>
  <c r="AC28" i="20"/>
  <c r="S28" i="20"/>
  <c r="G28" i="20"/>
  <c r="AC177" i="20" l="1"/>
  <c r="G177" i="20"/>
  <c r="S177" i="20"/>
  <c r="I234" i="20"/>
</calcChain>
</file>

<file path=xl/sharedStrings.xml><?xml version="1.0" encoding="utf-8"?>
<sst xmlns="http://schemas.openxmlformats.org/spreadsheetml/2006/main" count="444" uniqueCount="217">
  <si>
    <t>Gentiana</t>
  </si>
  <si>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</si>
  <si>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</si>
  <si>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</si>
  <si>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</si>
  <si>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</si>
  <si>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</si>
  <si>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</si>
  <si>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</si>
  <si>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Unice+MSS</t>
  </si>
  <si>
    <t>cesionata lei</t>
  </si>
  <si>
    <t>Unice</t>
  </si>
  <si>
    <t>plata factura</t>
  </si>
  <si>
    <t>T O T A L  MEDIPLUS</t>
  </si>
  <si>
    <t>medicament</t>
  </si>
  <si>
    <t>Tip</t>
  </si>
  <si>
    <t>UNICE</t>
  </si>
  <si>
    <t>Andisima</t>
  </si>
  <si>
    <t>Balsam</t>
  </si>
  <si>
    <t>TOTAL FARMEXIM</t>
  </si>
  <si>
    <t>T O T A L</t>
  </si>
  <si>
    <t>Aden Farm Srl</t>
  </si>
  <si>
    <t>Silver Woolf</t>
  </si>
  <si>
    <t>Heracleum Srl</t>
  </si>
  <si>
    <t>medicamente cu si fara contributie personala-activitate curenta</t>
  </si>
  <si>
    <t>TOTAL PHARMAFARM</t>
  </si>
  <si>
    <t>Pharmaclin Srl</t>
  </si>
  <si>
    <t>TOTAL ROPHARMA LOGISTIC</t>
  </si>
  <si>
    <t>Lumileva Farm</t>
  </si>
  <si>
    <t>Apostol</t>
  </si>
  <si>
    <t>Asklepios Srl</t>
  </si>
  <si>
    <t>Lumileva SRL</t>
  </si>
  <si>
    <t>IULIE 2019</t>
  </si>
  <si>
    <t>7861/22.07.2019</t>
  </si>
  <si>
    <t xml:space="preserve">Ani-Sam Gaga </t>
  </si>
  <si>
    <t>Elodea</t>
  </si>
  <si>
    <t>CRISFARM</t>
  </si>
  <si>
    <t>AUGUST 2019</t>
  </si>
  <si>
    <t>8840/31.07.2019</t>
  </si>
  <si>
    <t>8303/06.08.2019</t>
  </si>
  <si>
    <t>535/20.08.2019</t>
  </si>
  <si>
    <t>44392/13.08.2019</t>
  </si>
  <si>
    <t>44398/14.08.2019</t>
  </si>
  <si>
    <t>4862/31.07.2019</t>
  </si>
  <si>
    <t>TOTAL DONA LOGISTICA</t>
  </si>
  <si>
    <t>001521/31.05.2019</t>
  </si>
  <si>
    <t>491/24.07.2019</t>
  </si>
  <si>
    <t>538/22.08.2019</t>
  </si>
  <si>
    <t>521/08.08.2019</t>
  </si>
  <si>
    <t>7741/18.07.2019</t>
  </si>
  <si>
    <t>1675/31.05.2019</t>
  </si>
  <si>
    <t>0000139/31.05.2019</t>
  </si>
  <si>
    <t>3349/02.07.2019</t>
  </si>
  <si>
    <t>137/31.05.2019</t>
  </si>
  <si>
    <t>3363/18.07.2019</t>
  </si>
  <si>
    <t>265/31.05.2019</t>
  </si>
  <si>
    <t>SC NORDPHARM</t>
  </si>
  <si>
    <t>554/30.08.2019</t>
  </si>
  <si>
    <t>9285/05.09.2019</t>
  </si>
  <si>
    <t>NPH 4131/31.05.2019</t>
  </si>
  <si>
    <t>NPHCAS 5159/31.05.2019</t>
  </si>
  <si>
    <t>NDP 2123/31.05.2019</t>
  </si>
  <si>
    <t>TOTAL ALLIANCE HEALTHCARE  ROMANIA</t>
  </si>
  <si>
    <t>FARMEXIN  S. A.</t>
  </si>
  <si>
    <t>FARMEXPERT</t>
  </si>
  <si>
    <t>MEDIPLUS EXIM SRL</t>
  </si>
  <si>
    <t>DONA LOGISTICA</t>
  </si>
  <si>
    <t>Date inregistrare CAS MM</t>
  </si>
  <si>
    <t>SEPT 2019</t>
  </si>
  <si>
    <t>BALSAM</t>
  </si>
  <si>
    <t>PLATI  CESIUNI          OCTOMBRIE  2019</t>
  </si>
  <si>
    <t>0029/30.06.2019</t>
  </si>
  <si>
    <t>MSS</t>
  </si>
  <si>
    <t>31/30.06.2019</t>
  </si>
  <si>
    <r>
      <t>T O T A L  FARMEXPERT (</t>
    </r>
    <r>
      <rPr>
        <b/>
        <sz val="10"/>
        <color rgb="FFC00000"/>
        <rFont val="Arial"/>
        <family val="2"/>
        <charset val="238"/>
      </rPr>
      <t xml:space="preserve">ALLIANCE HEALTHCARE ROMANIA </t>
    </r>
    <r>
      <rPr>
        <b/>
        <sz val="10"/>
        <rFont val="Arial"/>
        <family val="2"/>
      </rPr>
      <t>)</t>
    </r>
  </si>
  <si>
    <t>534/19.08.2019</t>
  </si>
  <si>
    <t>504/30.06.2019</t>
  </si>
  <si>
    <t>195/30.06.2019</t>
  </si>
  <si>
    <t>488/24.07.2019</t>
  </si>
  <si>
    <t>35/30.06.2019</t>
  </si>
  <si>
    <t>21/30.06.2019</t>
  </si>
  <si>
    <t>AUGUST 2019 8043/27.09.2019</t>
  </si>
  <si>
    <t>1557/30.06.2019</t>
  </si>
  <si>
    <t>1561/30.06.2019</t>
  </si>
  <si>
    <t>1552/30.06.2019</t>
  </si>
  <si>
    <t>1549/30.06.2019</t>
  </si>
  <si>
    <t>1545/30.06.2019</t>
  </si>
  <si>
    <t>486/24.07.2019</t>
  </si>
  <si>
    <t>8045/29.07.2019</t>
  </si>
  <si>
    <t>237/30.06.2019</t>
  </si>
  <si>
    <t>168/30.06.2019</t>
  </si>
  <si>
    <t>531/30.06.2019</t>
  </si>
  <si>
    <t>REMEDIUM</t>
  </si>
  <si>
    <t>1686/30.06.2019</t>
  </si>
  <si>
    <t>274/30.06.2019</t>
  </si>
  <si>
    <t>143/30.06.2019</t>
  </si>
  <si>
    <t>52/18.07.2019</t>
  </si>
  <si>
    <t>32/30.06.2019</t>
  </si>
  <si>
    <t>AUGUST 2019 7887/23.07.2019</t>
  </si>
  <si>
    <t>PHARMAFARM</t>
  </si>
  <si>
    <t>ADEN FARM SRL</t>
  </si>
  <si>
    <t>9026/30.06.2019</t>
  </si>
  <si>
    <t>8129/30.06.2019</t>
  </si>
  <si>
    <t>6182/30.06.2019</t>
  </si>
  <si>
    <t xml:space="preserve">AUGUST 2019 </t>
  </si>
  <si>
    <t>9583/13.09.2019</t>
  </si>
  <si>
    <t xml:space="preserve">ALLIANCE HEALTHCARE </t>
  </si>
  <si>
    <t>ANI  403/30.06.2019</t>
  </si>
  <si>
    <t>IEUD 366/30.06.2019</t>
  </si>
  <si>
    <t>575/09.09.2019</t>
  </si>
  <si>
    <t>ANI SAM GAGA</t>
  </si>
  <si>
    <t>ROPHARMA LOGISTIC</t>
  </si>
  <si>
    <t>PLATI  CESIUNI             octombrie   2019</t>
  </si>
  <si>
    <t>FARMEXIM S. A.</t>
  </si>
  <si>
    <t xml:space="preserve"> </t>
  </si>
  <si>
    <t>LUANA FARM</t>
  </si>
  <si>
    <t>PHARMA S A</t>
  </si>
  <si>
    <t>TOTAL PHARMA</t>
  </si>
  <si>
    <t>PHARMAPHARM</t>
  </si>
  <si>
    <t>TOTAL PHARMAPHARM</t>
  </si>
  <si>
    <t xml:space="preserve">Unice </t>
  </si>
  <si>
    <t>TOTAL EUROPHARM HOLDING</t>
  </si>
  <si>
    <t>EUROPHARM HOLDING</t>
  </si>
  <si>
    <t xml:space="preserve">Nr.si data Contr. </t>
  </si>
  <si>
    <t>Nr. si data  facturii</t>
  </si>
  <si>
    <t>TOTAL EGIS ROMPHARMA</t>
  </si>
  <si>
    <t>FILDAS TRADING</t>
  </si>
  <si>
    <t>TOTAL FILDAS TRADING</t>
  </si>
  <si>
    <t>Tip medicament</t>
  </si>
  <si>
    <t>ENYAFARM</t>
  </si>
  <si>
    <t>GENTIANA</t>
  </si>
  <si>
    <t>APOSTOL</t>
  </si>
  <si>
    <t>ASKLEPIOS</t>
  </si>
  <si>
    <t>SARALEX</t>
  </si>
  <si>
    <t>HERACLEUM</t>
  </si>
  <si>
    <t>NORDPHARM</t>
  </si>
  <si>
    <t>BIOREX</t>
  </si>
  <si>
    <t>LUMILEVA</t>
  </si>
  <si>
    <t>DEC.2021</t>
  </si>
  <si>
    <t>IAN.2022</t>
  </si>
  <si>
    <t>IAN2022</t>
  </si>
  <si>
    <t>70/04.01.2022</t>
  </si>
  <si>
    <t>580/09.12.2021</t>
  </si>
  <si>
    <t>55/04.01.2022</t>
  </si>
  <si>
    <t>9724/27.12.2021</t>
  </si>
  <si>
    <t>923/25.01.2022</t>
  </si>
  <si>
    <t>25/19.01.2022</t>
  </si>
  <si>
    <t>FEB.2022</t>
  </si>
  <si>
    <t>1257/02.02.2022</t>
  </si>
  <si>
    <t>9732/19.01.2022</t>
  </si>
  <si>
    <t>PLATI  CESIUNI                 MARTIE   2022</t>
  </si>
  <si>
    <t>GE MOL 00009/30.11.2021</t>
  </si>
  <si>
    <t>GE EN 00113/30.11.2021</t>
  </si>
  <si>
    <t>GE EN 0111/30.11.2021</t>
  </si>
  <si>
    <t>GE HOR 127/30.11.2021</t>
  </si>
  <si>
    <t>GENTIANA 000132/30.11.2021</t>
  </si>
  <si>
    <t>CRISP 2298/30.11.2021</t>
  </si>
  <si>
    <t>CRISS 2096/30.11.2021</t>
  </si>
  <si>
    <t>CRISV 1715/30.11.2021</t>
  </si>
  <si>
    <t>CRISL 3524/30.11.2021</t>
  </si>
  <si>
    <t>1472/08.02.2022</t>
  </si>
  <si>
    <t>9738/27.01.2022</t>
  </si>
  <si>
    <t>LUM 823/30.11.2021</t>
  </si>
  <si>
    <t>ENYA 2685/30.11.2021</t>
  </si>
  <si>
    <t>LUA618/30.11.2021</t>
  </si>
  <si>
    <t>15008/29.12.2021</t>
  </si>
  <si>
    <t>776/20.12.2021</t>
  </si>
  <si>
    <t>BM 40186/30.11.2021</t>
  </si>
  <si>
    <t>15010/29.12.2021</t>
  </si>
  <si>
    <t>768/17.12.2021</t>
  </si>
  <si>
    <t>SRX 0001407/30.11.2021</t>
  </si>
  <si>
    <t>15013/29.12.2021</t>
  </si>
  <si>
    <t>739/08.12.2021</t>
  </si>
  <si>
    <t>MM 66/30.11.2021</t>
  </si>
  <si>
    <t>400/12.01.2022</t>
  </si>
  <si>
    <t>796/04.01.2022</t>
  </si>
  <si>
    <t>NPHCAS18 00072/30.11.2021</t>
  </si>
  <si>
    <t>NPHCAS17 0068/30.11.2021</t>
  </si>
  <si>
    <t>NPHCAS 12279/30.11.2021</t>
  </si>
  <si>
    <t>NPHCAS 110260/30.11.2021</t>
  </si>
  <si>
    <t>NPH 6301/30.11.2021</t>
  </si>
  <si>
    <t>NPHCAS 3324/30.11.2021</t>
  </si>
  <si>
    <t>NPHC 10000059/30.11.2021</t>
  </si>
  <si>
    <t>NPHCAS 22180/30.11.2021</t>
  </si>
  <si>
    <t>NPH 4319/30.11.2021</t>
  </si>
  <si>
    <t>NPHCAS 14245/30.11.2021</t>
  </si>
  <si>
    <t>NPHCAS 15218/30.11.2021</t>
  </si>
  <si>
    <t>NPHCAS 5341/30.11.2021</t>
  </si>
  <si>
    <t>NPHCAS 7303/30.11.2021</t>
  </si>
  <si>
    <t>NPHCAS 160209/30.11.2021</t>
  </si>
  <si>
    <t>IAN 2022</t>
  </si>
  <si>
    <t>533/17.01.2022</t>
  </si>
  <si>
    <t>25/11.01.2022</t>
  </si>
  <si>
    <t>HERMM 273/30.11.2021</t>
  </si>
  <si>
    <t>535/17.01.2022</t>
  </si>
  <si>
    <t>18/07.01.2022</t>
  </si>
  <si>
    <t>MM ACA 158/30.11.2021</t>
  </si>
  <si>
    <t>28.01.2022</t>
  </si>
  <si>
    <t>SOMESAN</t>
  </si>
  <si>
    <t>30/12.01.2022</t>
  </si>
  <si>
    <t>FSOM 3124/30.11.2021</t>
  </si>
  <si>
    <t>FSOM 6106/30.11.2021</t>
  </si>
  <si>
    <t>FSOM 5105/30.11.2021</t>
  </si>
  <si>
    <t>FSOM 1120/30.11.2021</t>
  </si>
  <si>
    <t>FSOM 2116/30.11.2021</t>
  </si>
  <si>
    <t>FSOM 4111/30.11.2021</t>
  </si>
  <si>
    <t>MART.2022</t>
  </si>
  <si>
    <t>2426/07.03.2022</t>
  </si>
  <si>
    <t>48081/16.02.2022</t>
  </si>
  <si>
    <t>B 380/30.11.2021</t>
  </si>
  <si>
    <t>B 0000236/30.11.2021</t>
  </si>
  <si>
    <t>2427/07.03.2022</t>
  </si>
  <si>
    <t>48082/16.02.2022</t>
  </si>
  <si>
    <t>R 648/30.11.2021</t>
  </si>
  <si>
    <t>Valoare factura cesionata lei</t>
  </si>
  <si>
    <t>Propus spre decontare</t>
  </si>
  <si>
    <t>Plata partiala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</si>
</sst>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C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3">
    <xf numFmtId="0" fontId="0" fillId="0" borderId="0" xfId="0"/>
    <xf numFmtId="0" fontId="2" fillId="0" borderId="2" xfId="1" applyFont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2" fillId="0" borderId="8" xfId="1" applyFont="1" applyFill="1" applyBorder="1" applyAlignment="1">
      <alignment horizontal="center"/>
    </xf>
    <xf numFmtId="0" fontId="2" fillId="0" borderId="19" xfId="1" applyFont="1" applyBorder="1" applyAlignment="1">
      <alignment horizontal="center"/>
    </xf>
    <xf numFmtId="0" fontId="0" fillId="0" borderId="1" xfId="0" applyBorder="1"/>
    <xf numFmtId="0" fontId="0" fillId="0" borderId="17" xfId="0" applyBorder="1"/>
    <xf numFmtId="0" fontId="0" fillId="0" borderId="6" xfId="0" applyBorder="1"/>
    <xf numFmtId="0" fontId="3" fillId="0" borderId="0" xfId="0" applyFont="1"/>
    <xf numFmtId="0" fontId="0" fillId="0" borderId="21" xfId="0" applyBorder="1"/>
    <xf numFmtId="0" fontId="0" fillId="0" borderId="14" xfId="0" applyBorder="1"/>
    <xf numFmtId="4" fontId="3" fillId="0" borderId="18" xfId="0" applyNumberFormat="1" applyFont="1" applyBorder="1"/>
    <xf numFmtId="0" fontId="4" fillId="0" borderId="0" xfId="0" applyFont="1"/>
    <xf numFmtId="0" fontId="0" fillId="0" borderId="23" xfId="0" applyBorder="1"/>
    <xf numFmtId="0" fontId="0" fillId="0" borderId="2" xfId="0" applyBorder="1"/>
    <xf numFmtId="0" fontId="0" fillId="0" borderId="32" xfId="0" applyBorder="1"/>
    <xf numFmtId="0" fontId="2" fillId="0" borderId="17" xfId="1" applyFont="1" applyBorder="1" applyAlignment="1">
      <alignment horizontal="center"/>
    </xf>
    <xf numFmtId="0" fontId="0" fillId="0" borderId="36" xfId="0" applyBorder="1"/>
    <xf numFmtId="0" fontId="0" fillId="0" borderId="37" xfId="0" applyBorder="1"/>
    <xf numFmtId="0" fontId="0" fillId="0" borderId="37" xfId="0" applyFill="1" applyBorder="1"/>
    <xf numFmtId="0" fontId="0" fillId="0" borderId="10" xfId="0" applyBorder="1"/>
    <xf numFmtId="0" fontId="0" fillId="0" borderId="30" xfId="0" applyFill="1" applyBorder="1" applyAlignment="1">
      <alignment horizontal="right"/>
    </xf>
    <xf numFmtId="4" fontId="0" fillId="0" borderId="38" xfId="0" applyNumberFormat="1" applyBorder="1"/>
    <xf numFmtId="4" fontId="0" fillId="0" borderId="8" xfId="0" applyNumberFormat="1" applyBorder="1"/>
    <xf numFmtId="0" fontId="0" fillId="0" borderId="3" xfId="0" applyBorder="1"/>
    <xf numFmtId="0" fontId="0" fillId="0" borderId="34" xfId="0" applyBorder="1"/>
    <xf numFmtId="0" fontId="0" fillId="0" borderId="9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37" xfId="0" applyFill="1" applyBorder="1" applyAlignment="1">
      <alignment horizontal="right"/>
    </xf>
    <xf numFmtId="0" fontId="0" fillId="0" borderId="0" xfId="0" applyFill="1" applyBorder="1"/>
    <xf numFmtId="14" fontId="0" fillId="0" borderId="5" xfId="0" applyNumberFormat="1" applyBorder="1" applyAlignment="1">
      <alignment vertical="center" wrapText="1"/>
    </xf>
    <xf numFmtId="0" fontId="0" fillId="0" borderId="14" xfId="0" applyFill="1" applyBorder="1" applyAlignment="1">
      <alignment horizontal="right"/>
    </xf>
    <xf numFmtId="4" fontId="0" fillId="0" borderId="11" xfId="0" applyNumberFormat="1" applyFill="1" applyBorder="1"/>
    <xf numFmtId="0" fontId="0" fillId="0" borderId="32" xfId="0" applyFill="1" applyBorder="1"/>
    <xf numFmtId="4" fontId="0" fillId="0" borderId="22" xfId="0" applyNumberFormat="1" applyFill="1" applyBorder="1"/>
    <xf numFmtId="0" fontId="0" fillId="0" borderId="32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3" xfId="0" applyFill="1" applyBorder="1"/>
    <xf numFmtId="0" fontId="0" fillId="0" borderId="24" xfId="0" applyBorder="1" applyAlignment="1">
      <alignment horizontal="left" vertical="center" wrapText="1"/>
    </xf>
    <xf numFmtId="4" fontId="0" fillId="0" borderId="0" xfId="0" applyNumberFormat="1" applyBorder="1"/>
    <xf numFmtId="0" fontId="0" fillId="0" borderId="23" xfId="0" applyBorder="1" applyAlignment="1">
      <alignment vertical="center"/>
    </xf>
    <xf numFmtId="0" fontId="0" fillId="0" borderId="32" xfId="0" applyBorder="1" applyAlignment="1">
      <alignment vertical="center"/>
    </xf>
    <xf numFmtId="49" fontId="0" fillId="0" borderId="37" xfId="0" applyNumberFormat="1" applyBorder="1"/>
    <xf numFmtId="0" fontId="0" fillId="0" borderId="16" xfId="0" applyBorder="1" applyAlignment="1">
      <alignment horizontal="left" vertical="center" wrapText="1"/>
    </xf>
    <xf numFmtId="4" fontId="0" fillId="0" borderId="15" xfId="0" applyNumberFormat="1" applyBorder="1"/>
    <xf numFmtId="49" fontId="0" fillId="0" borderId="2" xfId="0" applyNumberFormat="1" applyBorder="1"/>
    <xf numFmtId="0" fontId="0" fillId="0" borderId="3" xfId="0" applyFill="1" applyBorder="1" applyAlignment="1">
      <alignment horizontal="right"/>
    </xf>
    <xf numFmtId="4" fontId="3" fillId="0" borderId="25" xfId="0" applyNumberFormat="1" applyFont="1" applyBorder="1"/>
    <xf numFmtId="49" fontId="0" fillId="0" borderId="5" xfId="0" applyNumberFormat="1" applyBorder="1"/>
    <xf numFmtId="0" fontId="0" fillId="0" borderId="30" xfId="0" applyBorder="1" applyAlignment="1">
      <alignment horizontal="right"/>
    </xf>
    <xf numFmtId="49" fontId="0" fillId="0" borderId="3" xfId="0" applyNumberFormat="1" applyBorder="1"/>
    <xf numFmtId="4" fontId="0" fillId="0" borderId="33" xfId="0" applyNumberFormat="1" applyBorder="1"/>
    <xf numFmtId="0" fontId="0" fillId="0" borderId="16" xfId="0" applyBorder="1"/>
    <xf numFmtId="0" fontId="0" fillId="0" borderId="40" xfId="0" applyBorder="1"/>
    <xf numFmtId="4" fontId="0" fillId="0" borderId="38" xfId="0" applyNumberFormat="1" applyFill="1" applyBorder="1"/>
    <xf numFmtId="0" fontId="0" fillId="0" borderId="27" xfId="0" applyBorder="1"/>
    <xf numFmtId="4" fontId="3" fillId="0" borderId="43" xfId="0" applyNumberFormat="1" applyFont="1" applyBorder="1"/>
    <xf numFmtId="1" fontId="5" fillId="0" borderId="42" xfId="0" applyNumberFormat="1" applyFont="1" applyBorder="1" applyAlignment="1">
      <alignment horizontal="right" vertical="center" wrapText="1"/>
    </xf>
    <xf numFmtId="1" fontId="5" fillId="0" borderId="10" xfId="0" applyNumberFormat="1" applyFont="1" applyBorder="1" applyAlignment="1">
      <alignment horizontal="right" vertical="center"/>
    </xf>
    <xf numFmtId="0" fontId="0" fillId="0" borderId="5" xfId="0" applyFill="1" applyBorder="1"/>
    <xf numFmtId="0" fontId="0" fillId="0" borderId="2" xfId="0" applyFill="1" applyBorder="1"/>
    <xf numFmtId="0" fontId="0" fillId="0" borderId="14" xfId="0" applyFill="1" applyBorder="1"/>
    <xf numFmtId="0" fontId="2" fillId="0" borderId="6" xfId="1" applyFont="1" applyBorder="1" applyAlignment="1">
      <alignment horizontal="right"/>
    </xf>
    <xf numFmtId="4" fontId="0" fillId="0" borderId="30" xfId="0" applyNumberFormat="1" applyBorder="1"/>
    <xf numFmtId="4" fontId="0" fillId="0" borderId="0" xfId="0" applyNumberFormat="1"/>
    <xf numFmtId="0" fontId="0" fillId="0" borderId="16" xfId="0" applyFill="1" applyBorder="1"/>
    <xf numFmtId="0" fontId="0" fillId="0" borderId="32" xfId="0" applyBorder="1" applyAlignment="1">
      <alignment horizontal="right"/>
    </xf>
    <xf numFmtId="4" fontId="0" fillId="0" borderId="9" xfId="0" applyNumberFormat="1" applyFill="1" applyBorder="1"/>
    <xf numFmtId="0" fontId="0" fillId="0" borderId="5" xfId="0" applyFont="1" applyBorder="1"/>
    <xf numFmtId="0" fontId="2" fillId="0" borderId="28" xfId="1" applyFont="1" applyBorder="1" applyAlignment="1">
      <alignment horizontal="right"/>
    </xf>
    <xf numFmtId="49" fontId="0" fillId="0" borderId="24" xfId="0" applyNumberFormat="1" applyBorder="1"/>
    <xf numFmtId="0" fontId="0" fillId="0" borderId="12" xfId="0" applyBorder="1" applyAlignment="1">
      <alignment horizontal="right"/>
    </xf>
    <xf numFmtId="0" fontId="0" fillId="0" borderId="9" xfId="0" applyBorder="1" applyAlignment="1">
      <alignment horizontal="right"/>
    </xf>
    <xf numFmtId="4" fontId="0" fillId="0" borderId="31" xfId="0" applyNumberFormat="1" applyFill="1" applyBorder="1"/>
    <xf numFmtId="0" fontId="0" fillId="0" borderId="30" xfId="0" applyFill="1" applyBorder="1"/>
    <xf numFmtId="0" fontId="2" fillId="0" borderId="5" xfId="1" applyFont="1" applyBorder="1" applyAlignment="1">
      <alignment horizontal="center"/>
    </xf>
    <xf numFmtId="0" fontId="2" fillId="0" borderId="20" xfId="1" applyFont="1" applyBorder="1" applyAlignment="1">
      <alignment horizontal="center"/>
    </xf>
    <xf numFmtId="0" fontId="0" fillId="0" borderId="16" xfId="0" applyFill="1" applyBorder="1" applyAlignment="1">
      <alignment horizontal="right"/>
    </xf>
    <xf numFmtId="0" fontId="0" fillId="0" borderId="13" xfId="0" applyFont="1" applyBorder="1"/>
    <xf numFmtId="4" fontId="0" fillId="0" borderId="5" xfId="0" applyNumberFormat="1" applyBorder="1"/>
    <xf numFmtId="4" fontId="0" fillId="0" borderId="2" xfId="0" applyNumberFormat="1" applyBorder="1"/>
    <xf numFmtId="0" fontId="0" fillId="0" borderId="45" xfId="0" applyFill="1" applyBorder="1" applyAlignment="1">
      <alignment horizontal="right"/>
    </xf>
    <xf numFmtId="4" fontId="0" fillId="0" borderId="45" xfId="0" applyNumberFormat="1" applyFill="1" applyBorder="1"/>
    <xf numFmtId="0" fontId="0" fillId="0" borderId="49" xfId="0" applyBorder="1"/>
    <xf numFmtId="4" fontId="0" fillId="0" borderId="30" xfId="0" applyNumberFormat="1" applyFill="1" applyBorder="1"/>
    <xf numFmtId="0" fontId="0" fillId="0" borderId="23" xfId="0" applyFill="1" applyBorder="1"/>
    <xf numFmtId="0" fontId="0" fillId="0" borderId="7" xfId="0" applyFill="1" applyBorder="1"/>
    <xf numFmtId="4" fontId="3" fillId="0" borderId="26" xfId="0" applyNumberFormat="1" applyFont="1" applyBorder="1"/>
    <xf numFmtId="0" fontId="0" fillId="0" borderId="7" xfId="0" applyFill="1" applyBorder="1" applyAlignment="1">
      <alignment horizontal="right"/>
    </xf>
    <xf numFmtId="4" fontId="0" fillId="0" borderId="12" xfId="0" applyNumberFormat="1" applyBorder="1"/>
    <xf numFmtId="4" fontId="0" fillId="0" borderId="37" xfId="0" applyNumberFormat="1" applyBorder="1"/>
    <xf numFmtId="49" fontId="0" fillId="0" borderId="28" xfId="0" applyNumberFormat="1" applyBorder="1"/>
    <xf numFmtId="0" fontId="0" fillId="0" borderId="35" xfId="0" applyFont="1" applyBorder="1"/>
    <xf numFmtId="0" fontId="0" fillId="0" borderId="50" xfId="0" applyBorder="1"/>
    <xf numFmtId="0" fontId="0" fillId="0" borderId="8" xfId="0" applyBorder="1"/>
    <xf numFmtId="49" fontId="0" fillId="0" borderId="0" xfId="0" applyNumberFormat="1" applyBorder="1"/>
    <xf numFmtId="49" fontId="0" fillId="0" borderId="46" xfId="0" applyNumberFormat="1" applyBorder="1"/>
    <xf numFmtId="0" fontId="1" fillId="0" borderId="13" xfId="1" applyFont="1" applyBorder="1" applyAlignment="1">
      <alignment horizontal="right"/>
    </xf>
    <xf numFmtId="0" fontId="1" fillId="0" borderId="5" xfId="1" applyFont="1" applyBorder="1" applyAlignment="1">
      <alignment horizontal="right"/>
    </xf>
    <xf numFmtId="0" fontId="0" fillId="0" borderId="53" xfId="0" applyBorder="1"/>
    <xf numFmtId="0" fontId="0" fillId="0" borderId="13" xfId="0" applyBorder="1" applyAlignment="1">
      <alignment horizontal="right"/>
    </xf>
    <xf numFmtId="0" fontId="0" fillId="0" borderId="41" xfId="0" applyBorder="1"/>
    <xf numFmtId="4" fontId="0" fillId="0" borderId="16" xfId="0" applyNumberFormat="1" applyFill="1" applyBorder="1"/>
    <xf numFmtId="49" fontId="0" fillId="0" borderId="2" xfId="0" applyNumberFormat="1" applyBorder="1" applyAlignment="1">
      <alignment horizontal="left" wrapText="1"/>
    </xf>
    <xf numFmtId="49" fontId="0" fillId="0" borderId="37" xfId="0" applyNumberFormat="1" applyBorder="1" applyAlignment="1">
      <alignment horizontal="left" wrapText="1"/>
    </xf>
    <xf numFmtId="0" fontId="0" fillId="0" borderId="9" xfId="0" applyFill="1" applyBorder="1"/>
    <xf numFmtId="49" fontId="0" fillId="0" borderId="5" xfId="0" applyNumberFormat="1" applyBorder="1" applyAlignment="1">
      <alignment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Fill="1" applyBorder="1" applyAlignment="1">
      <alignment horizontal="left"/>
    </xf>
    <xf numFmtId="4" fontId="0" fillId="0" borderId="24" xfId="0" applyNumberFormat="1" applyBorder="1" applyAlignment="1">
      <alignment horizontal="right"/>
    </xf>
    <xf numFmtId="1" fontId="5" fillId="0" borderId="56" xfId="0" applyNumberFormat="1" applyFont="1" applyBorder="1" applyAlignment="1">
      <alignment horizontal="right" vertical="center"/>
    </xf>
    <xf numFmtId="49" fontId="0" fillId="0" borderId="9" xfId="0" applyNumberFormat="1" applyBorder="1"/>
    <xf numFmtId="0" fontId="0" fillId="0" borderId="0" xfId="0" applyBorder="1" applyAlignment="1">
      <alignment horizontal="left" vertical="center" wrapText="1"/>
    </xf>
    <xf numFmtId="4" fontId="0" fillId="0" borderId="57" xfId="0" applyNumberFormat="1" applyBorder="1"/>
    <xf numFmtId="4" fontId="0" fillId="0" borderId="57" xfId="0" applyNumberFormat="1" applyFill="1" applyBorder="1"/>
    <xf numFmtId="0" fontId="0" fillId="0" borderId="13" xfId="0" applyFill="1" applyBorder="1"/>
    <xf numFmtId="0" fontId="2" fillId="0" borderId="16" xfId="1" applyFont="1" applyBorder="1" applyAlignment="1">
      <alignment horizontal="center"/>
    </xf>
    <xf numFmtId="4" fontId="6" fillId="0" borderId="32" xfId="0" applyNumberFormat="1" applyFont="1" applyBorder="1"/>
    <xf numFmtId="4" fontId="3" fillId="0" borderId="49" xfId="0" applyNumberFormat="1" applyFont="1" applyBorder="1"/>
    <xf numFmtId="49" fontId="0" fillId="0" borderId="12" xfId="0" applyNumberFormat="1" applyBorder="1" applyAlignment="1">
      <alignment horizontal="center" vertical="center" wrapText="1"/>
    </xf>
    <xf numFmtId="1" fontId="5" fillId="0" borderId="58" xfId="0" applyNumberFormat="1" applyFont="1" applyBorder="1" applyAlignment="1">
      <alignment horizontal="right" vertical="center"/>
    </xf>
    <xf numFmtId="14" fontId="3" fillId="0" borderId="30" xfId="0" applyNumberFormat="1" applyFont="1" applyBorder="1" applyAlignment="1">
      <alignment horizontal="center" vertical="center" wrapText="1"/>
    </xf>
    <xf numFmtId="0" fontId="1" fillId="0" borderId="24" xfId="1" applyFont="1" applyBorder="1" applyAlignment="1">
      <alignment horizontal="right"/>
    </xf>
    <xf numFmtId="4" fontId="0" fillId="0" borderId="19" xfId="0" applyNumberFormat="1" applyBorder="1"/>
    <xf numFmtId="0" fontId="5" fillId="0" borderId="5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center" vertical="top" wrapText="1"/>
    </xf>
    <xf numFmtId="0" fontId="0" fillId="0" borderId="5" xfId="0" applyFill="1" applyBorder="1" applyAlignment="1">
      <alignment horizontal="right"/>
    </xf>
    <xf numFmtId="0" fontId="0" fillId="0" borderId="24" xfId="0" applyFill="1" applyBorder="1"/>
    <xf numFmtId="0" fontId="0" fillId="0" borderId="5" xfId="0" applyBorder="1" applyAlignment="1">
      <alignment horizontal="left" vertical="center" wrapText="1"/>
    </xf>
    <xf numFmtId="0" fontId="0" fillId="0" borderId="12" xfId="0" applyFill="1" applyBorder="1"/>
    <xf numFmtId="49" fontId="0" fillId="0" borderId="16" xfId="0" applyNumberFormat="1" applyBorder="1"/>
    <xf numFmtId="0" fontId="0" fillId="0" borderId="32" xfId="0" applyBorder="1" applyAlignment="1">
      <alignment horizontal="left" vertical="center" wrapText="1"/>
    </xf>
    <xf numFmtId="49" fontId="0" fillId="0" borderId="16" xfId="0" applyNumberFormat="1" applyBorder="1" applyAlignment="1">
      <alignment vertical="center" wrapText="1"/>
    </xf>
    <xf numFmtId="0" fontId="0" fillId="0" borderId="20" xfId="0" applyBorder="1"/>
    <xf numFmtId="0" fontId="0" fillId="0" borderId="45" xfId="0" applyBorder="1" applyAlignment="1">
      <alignment horizontal="right"/>
    </xf>
    <xf numFmtId="4" fontId="0" fillId="0" borderId="52" xfId="0" applyNumberFormat="1" applyBorder="1"/>
    <xf numFmtId="0" fontId="1" fillId="0" borderId="25" xfId="1" applyFont="1" applyBorder="1" applyAlignment="1">
      <alignment horizontal="right"/>
    </xf>
    <xf numFmtId="0" fontId="0" fillId="0" borderId="29" xfId="0" applyBorder="1"/>
    <xf numFmtId="0" fontId="0" fillId="0" borderId="0" xfId="0" applyBorder="1" applyAlignment="1">
      <alignment vertical="center"/>
    </xf>
    <xf numFmtId="0" fontId="2" fillId="0" borderId="17" xfId="1" applyFont="1" applyBorder="1" applyAlignment="1">
      <alignment horizontal="right"/>
    </xf>
    <xf numFmtId="0" fontId="0" fillId="0" borderId="5" xfId="0" applyBorder="1" applyAlignment="1">
      <alignment horizontal="right"/>
    </xf>
    <xf numFmtId="4" fontId="0" fillId="0" borderId="33" xfId="0" applyNumberFormat="1" applyFill="1" applyBorder="1"/>
    <xf numFmtId="0" fontId="0" fillId="0" borderId="3" xfId="0" applyBorder="1" applyAlignment="1">
      <alignment vertical="center"/>
    </xf>
    <xf numFmtId="4" fontId="0" fillId="0" borderId="39" xfId="0" applyNumberFormat="1" applyFill="1" applyBorder="1"/>
    <xf numFmtId="4" fontId="0" fillId="0" borderId="2" xfId="0" applyNumberFormat="1" applyFill="1" applyBorder="1"/>
    <xf numFmtId="0" fontId="0" fillId="0" borderId="17" xfId="0" applyBorder="1" applyAlignment="1">
      <alignment horizontal="right"/>
    </xf>
    <xf numFmtId="0" fontId="0" fillId="0" borderId="34" xfId="0" applyFill="1" applyBorder="1" applyAlignment="1">
      <alignment horizontal="right"/>
    </xf>
    <xf numFmtId="0" fontId="0" fillId="0" borderId="42" xfId="0" applyBorder="1" applyAlignment="1"/>
    <xf numFmtId="0" fontId="5" fillId="0" borderId="37" xfId="0" applyFont="1" applyBorder="1" applyAlignment="1">
      <alignment horizontal="left" vertical="top" wrapText="1"/>
    </xf>
    <xf numFmtId="49" fontId="0" fillId="0" borderId="37" xfId="0" applyNumberFormat="1" applyBorder="1" applyAlignment="1">
      <alignment vertical="top" wrapText="1"/>
    </xf>
    <xf numFmtId="0" fontId="0" fillId="0" borderId="3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43" xfId="0" applyNumberFormat="1" applyFill="1" applyBorder="1"/>
    <xf numFmtId="4" fontId="0" fillId="0" borderId="5" xfId="0" applyNumberFormat="1" applyFill="1" applyBorder="1"/>
    <xf numFmtId="0" fontId="0" fillId="0" borderId="27" xfId="0" applyFill="1" applyBorder="1"/>
    <xf numFmtId="4" fontId="0" fillId="0" borderId="34" xfId="0" applyNumberFormat="1" applyBorder="1"/>
    <xf numFmtId="49" fontId="0" fillId="0" borderId="3" xfId="0" applyNumberFormat="1" applyBorder="1" applyAlignment="1">
      <alignment wrapText="1"/>
    </xf>
    <xf numFmtId="0" fontId="0" fillId="0" borderId="2" xfId="0" applyBorder="1" applyAlignment="1">
      <alignment horizontal="left" vertical="center" wrapText="1"/>
    </xf>
    <xf numFmtId="14" fontId="0" fillId="0" borderId="3" xfId="0" applyNumberFormat="1" applyBorder="1" applyAlignment="1">
      <alignment vertical="center" wrapText="1"/>
    </xf>
    <xf numFmtId="14" fontId="0" fillId="0" borderId="34" xfId="0" applyNumberFormat="1" applyBorder="1" applyAlignment="1">
      <alignment vertical="center" wrapText="1"/>
    </xf>
    <xf numFmtId="0" fontId="0" fillId="0" borderId="3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" fontId="5" fillId="0" borderId="21" xfId="0" applyNumberFormat="1" applyFont="1" applyBorder="1" applyAlignment="1">
      <alignment horizontal="right" vertical="center" wrapText="1"/>
    </xf>
    <xf numFmtId="49" fontId="0" fillId="0" borderId="14" xfId="0" applyNumberFormat="1" applyBorder="1"/>
    <xf numFmtId="49" fontId="0" fillId="0" borderId="12" xfId="0" applyNumberFormat="1" applyBorder="1"/>
    <xf numFmtId="0" fontId="0" fillId="0" borderId="14" xfId="0" applyBorder="1" applyAlignment="1">
      <alignment vertical="center"/>
    </xf>
    <xf numFmtId="0" fontId="0" fillId="0" borderId="59" xfId="0" applyFill="1" applyBorder="1"/>
    <xf numFmtId="4" fontId="6" fillId="0" borderId="43" xfId="0" applyNumberFormat="1" applyFont="1" applyBorder="1"/>
    <xf numFmtId="4" fontId="6" fillId="0" borderId="0" xfId="0" applyNumberFormat="1" applyFont="1" applyBorder="1"/>
    <xf numFmtId="4" fontId="0" fillId="0" borderId="8" xfId="0" applyNumberFormat="1" applyFill="1" applyBorder="1"/>
    <xf numFmtId="4" fontId="0" fillId="0" borderId="22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3" fillId="0" borderId="0" xfId="0" applyNumberFormat="1" applyFont="1" applyBorder="1"/>
    <xf numFmtId="4" fontId="3" fillId="0" borderId="16" xfId="0" applyNumberFormat="1" applyFont="1" applyBorder="1"/>
    <xf numFmtId="0" fontId="3" fillId="0" borderId="42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0" fontId="0" fillId="0" borderId="36" xfId="0" applyFill="1" applyBorder="1" applyAlignment="1">
      <alignment horizontal="right"/>
    </xf>
    <xf numFmtId="4" fontId="0" fillId="0" borderId="38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0" fontId="0" fillId="0" borderId="37" xfId="0" applyFill="1" applyBorder="1" applyAlignment="1">
      <alignment horizontal="left"/>
    </xf>
    <xf numFmtId="4" fontId="0" fillId="0" borderId="4" xfId="0" applyNumberFormat="1" applyBorder="1"/>
    <xf numFmtId="4" fontId="0" fillId="0" borderId="13" xfId="0" applyNumberFormat="1" applyBorder="1"/>
    <xf numFmtId="0" fontId="0" fillId="0" borderId="9" xfId="0" applyFill="1" applyBorder="1" applyAlignment="1">
      <alignment vertical="top"/>
    </xf>
    <xf numFmtId="4" fontId="6" fillId="0" borderId="15" xfId="0" applyNumberFormat="1" applyFont="1" applyBorder="1"/>
    <xf numFmtId="4" fontId="3" fillId="0" borderId="38" xfId="0" applyNumberFormat="1" applyFont="1" applyBorder="1"/>
    <xf numFmtId="0" fontId="3" fillId="0" borderId="0" xfId="0" applyFont="1" applyBorder="1"/>
    <xf numFmtId="0" fontId="2" fillId="0" borderId="0" xfId="1" applyFont="1" applyBorder="1" applyAlignment="1">
      <alignment horizontal="center"/>
    </xf>
    <xf numFmtId="0" fontId="0" fillId="0" borderId="25" xfId="0" applyBorder="1"/>
    <xf numFmtId="4" fontId="0" fillId="0" borderId="20" xfId="0" applyNumberFormat="1" applyBorder="1"/>
    <xf numFmtId="0" fontId="0" fillId="0" borderId="4" xfId="0" applyFill="1" applyBorder="1"/>
    <xf numFmtId="4" fontId="0" fillId="0" borderId="0" xfId="0" applyNumberFormat="1" applyFill="1" applyBorder="1"/>
    <xf numFmtId="49" fontId="0" fillId="0" borderId="0" xfId="0" applyNumberFormat="1" applyBorder="1" applyAlignment="1">
      <alignment vertical="center" wrapText="1"/>
    </xf>
    <xf numFmtId="4" fontId="0" fillId="0" borderId="12" xfId="0" applyNumberFormat="1" applyFill="1" applyBorder="1"/>
    <xf numFmtId="0" fontId="2" fillId="0" borderId="4" xfId="1" applyFont="1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2" xfId="0" applyFill="1" applyBorder="1" applyAlignment="1">
      <alignment horizontal="right"/>
    </xf>
    <xf numFmtId="0" fontId="0" fillId="0" borderId="26" xfId="0" applyFill="1" applyBorder="1"/>
    <xf numFmtId="0" fontId="0" fillId="0" borderId="25" xfId="0" applyFill="1" applyBorder="1"/>
    <xf numFmtId="0" fontId="0" fillId="0" borderId="26" xfId="0" applyBorder="1"/>
    <xf numFmtId="0" fontId="0" fillId="0" borderId="55" xfId="0" applyFill="1" applyBorder="1"/>
    <xf numFmtId="0" fontId="0" fillId="0" borderId="26" xfId="0" applyFill="1" applyBorder="1" applyAlignment="1">
      <alignment horizontal="right"/>
    </xf>
    <xf numFmtId="1" fontId="5" fillId="0" borderId="17" xfId="0" applyNumberFormat="1" applyFont="1" applyBorder="1" applyAlignment="1">
      <alignment horizontal="right" vertical="center"/>
    </xf>
    <xf numFmtId="0" fontId="0" fillId="0" borderId="4" xfId="0" applyFill="1" applyBorder="1" applyAlignment="1">
      <alignment horizontal="right"/>
    </xf>
    <xf numFmtId="0" fontId="0" fillId="0" borderId="25" xfId="0" applyFill="1" applyBorder="1" applyAlignment="1">
      <alignment horizontal="right"/>
    </xf>
    <xf numFmtId="0" fontId="0" fillId="0" borderId="10" xfId="0" applyFill="1" applyBorder="1"/>
    <xf numFmtId="14" fontId="0" fillId="0" borderId="26" xfId="0" applyNumberFormat="1" applyBorder="1"/>
    <xf numFmtId="4" fontId="0" fillId="0" borderId="23" xfId="0" applyNumberFormat="1" applyBorder="1"/>
    <xf numFmtId="0" fontId="0" fillId="0" borderId="0" xfId="0" applyAlignment="1">
      <alignment vertical="center"/>
    </xf>
    <xf numFmtId="0" fontId="0" fillId="0" borderId="40" xfId="0" applyFont="1" applyFill="1" applyBorder="1"/>
    <xf numFmtId="14" fontId="0" fillId="0" borderId="25" xfId="0" applyNumberFormat="1" applyFill="1" applyBorder="1"/>
    <xf numFmtId="0" fontId="1" fillId="0" borderId="0" xfId="1"/>
    <xf numFmtId="14" fontId="0" fillId="0" borderId="55" xfId="0" applyNumberFormat="1" applyBorder="1"/>
    <xf numFmtId="0" fontId="5" fillId="0" borderId="0" xfId="0" applyFont="1" applyBorder="1" applyAlignment="1">
      <alignment horizontal="center" vertical="top" wrapText="1"/>
    </xf>
    <xf numFmtId="0" fontId="0" fillId="0" borderId="40" xfId="0" applyFill="1" applyBorder="1"/>
    <xf numFmtId="0" fontId="0" fillId="0" borderId="44" xfId="0" applyFill="1" applyBorder="1"/>
    <xf numFmtId="0" fontId="0" fillId="0" borderId="23" xfId="0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0" fontId="0" fillId="0" borderId="44" xfId="0" applyFont="1" applyFill="1" applyBorder="1"/>
    <xf numFmtId="0" fontId="0" fillId="0" borderId="34" xfId="0" applyBorder="1" applyAlignment="1"/>
    <xf numFmtId="4" fontId="0" fillId="0" borderId="52" xfId="0" applyNumberFormat="1" applyFill="1" applyBorder="1"/>
    <xf numFmtId="4" fontId="3" fillId="0" borderId="15" xfId="0" applyNumberFormat="1" applyFont="1" applyBorder="1"/>
    <xf numFmtId="0" fontId="3" fillId="0" borderId="37" xfId="0" applyFont="1" applyBorder="1" applyAlignment="1">
      <alignment wrapText="1"/>
    </xf>
    <xf numFmtId="0" fontId="3" fillId="0" borderId="5" xfId="0" applyFont="1" applyBorder="1" applyAlignment="1">
      <alignment wrapText="1"/>
    </xf>
    <xf numFmtId="4" fontId="0" fillId="0" borderId="45" xfId="0" applyNumberFormat="1" applyBorder="1"/>
    <xf numFmtId="4" fontId="0" fillId="0" borderId="22" xfId="0" applyNumberFormat="1" applyBorder="1"/>
    <xf numFmtId="4" fontId="0" fillId="0" borderId="11" xfId="0" applyNumberFormat="1" applyBorder="1"/>
    <xf numFmtId="4" fontId="0" fillId="0" borderId="31" xfId="0" applyNumberFormat="1" applyBorder="1"/>
    <xf numFmtId="0" fontId="0" fillId="0" borderId="55" xfId="0" applyFill="1" applyBorder="1" applyAlignment="1">
      <alignment horizontal="left"/>
    </xf>
    <xf numFmtId="4" fontId="0" fillId="0" borderId="13" xfId="0" applyNumberFormat="1" applyFill="1" applyBorder="1"/>
    <xf numFmtId="0" fontId="0" fillId="0" borderId="17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5" xfId="0" applyBorder="1" applyAlignment="1">
      <alignment horizontal="right" vertical="top"/>
    </xf>
    <xf numFmtId="14" fontId="0" fillId="0" borderId="25" xfId="0" applyNumberFormat="1" applyBorder="1"/>
    <xf numFmtId="14" fontId="0" fillId="0" borderId="55" xfId="0" applyNumberFormat="1" applyFill="1" applyBorder="1"/>
    <xf numFmtId="0" fontId="0" fillId="0" borderId="55" xfId="0" applyFill="1" applyBorder="1" applyAlignment="1">
      <alignment horizontal="right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4" fontId="3" fillId="0" borderId="17" xfId="0" applyNumberFormat="1" applyFont="1" applyBorder="1" applyAlignment="1">
      <alignment horizontal="center" vertical="center"/>
    </xf>
    <xf numFmtId="0" fontId="0" fillId="3" borderId="30" xfId="0" applyFill="1" applyBorder="1" applyAlignment="1">
      <alignment horizontal="right"/>
    </xf>
    <xf numFmtId="0" fontId="0" fillId="3" borderId="9" xfId="0" applyFill="1" applyBorder="1"/>
    <xf numFmtId="4" fontId="0" fillId="3" borderId="11" xfId="0" applyNumberFormat="1" applyFill="1" applyBorder="1"/>
    <xf numFmtId="0" fontId="0" fillId="3" borderId="40" xfId="0" applyFill="1" applyBorder="1"/>
    <xf numFmtId="4" fontId="0" fillId="3" borderId="9" xfId="0" applyNumberFormat="1" applyFill="1" applyBorder="1"/>
    <xf numFmtId="0" fontId="0" fillId="3" borderId="13" xfId="0" applyFill="1" applyBorder="1"/>
    <xf numFmtId="0" fontId="0" fillId="3" borderId="48" xfId="0" applyFill="1" applyBorder="1"/>
    <xf numFmtId="0" fontId="0" fillId="3" borderId="30" xfId="0" applyFill="1" applyBorder="1"/>
    <xf numFmtId="0" fontId="0" fillId="0" borderId="25" xfId="0" applyFill="1" applyBorder="1" applyAlignment="1">
      <alignment horizontal="left"/>
    </xf>
    <xf numFmtId="14" fontId="0" fillId="0" borderId="43" xfId="0" applyNumberFormat="1" applyBorder="1"/>
    <xf numFmtId="0" fontId="0" fillId="0" borderId="26" xfId="0" applyBorder="1" applyAlignment="1"/>
    <xf numFmtId="4" fontId="0" fillId="0" borderId="9" xfId="0" applyNumberFormat="1" applyBorder="1"/>
    <xf numFmtId="0" fontId="0" fillId="0" borderId="58" xfId="0" applyBorder="1"/>
    <xf numFmtId="0" fontId="0" fillId="0" borderId="4" xfId="0" applyBorder="1"/>
    <xf numFmtId="0" fontId="0" fillId="0" borderId="61" xfId="0" applyBorder="1"/>
    <xf numFmtId="0" fontId="0" fillId="0" borderId="27" xfId="0" applyBorder="1" applyAlignment="1"/>
    <xf numFmtId="0" fontId="0" fillId="0" borderId="48" xfId="0" applyFill="1" applyBorder="1" applyAlignment="1">
      <alignment vertical="top"/>
    </xf>
    <xf numFmtId="0" fontId="0" fillId="0" borderId="61" xfId="0" applyFill="1" applyBorder="1"/>
    <xf numFmtId="4" fontId="6" fillId="0" borderId="32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4" fontId="0" fillId="0" borderId="22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4" fontId="0" fillId="0" borderId="22" xfId="0" applyNumberFormat="1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right" vertical="center"/>
    </xf>
    <xf numFmtId="4" fontId="0" fillId="0" borderId="11" xfId="0" applyNumberFormat="1" applyBorder="1" applyAlignment="1">
      <alignment vertical="center"/>
    </xf>
    <xf numFmtId="4" fontId="0" fillId="0" borderId="11" xfId="0" applyNumberFormat="1" applyBorder="1" applyAlignment="1">
      <alignment horizontal="right" vertical="center"/>
    </xf>
    <xf numFmtId="49" fontId="0" fillId="0" borderId="9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0" fontId="0" fillId="0" borderId="13" xfId="0" applyBorder="1" applyAlignment="1">
      <alignment horizontal="right" vertical="center"/>
    </xf>
    <xf numFmtId="4" fontId="0" fillId="0" borderId="57" xfId="0" applyNumberFormat="1" applyBorder="1" applyAlignment="1">
      <alignment vertical="center"/>
    </xf>
    <xf numFmtId="0" fontId="0" fillId="0" borderId="35" xfId="0" applyBorder="1" applyAlignment="1"/>
    <xf numFmtId="0" fontId="0" fillId="0" borderId="58" xfId="0" applyFill="1" applyBorder="1"/>
    <xf numFmtId="14" fontId="0" fillId="0" borderId="55" xfId="0" applyNumberFormat="1" applyBorder="1" applyAlignment="1"/>
    <xf numFmtId="0" fontId="0" fillId="0" borderId="48" xfId="0" applyFill="1" applyBorder="1"/>
    <xf numFmtId="0" fontId="0" fillId="0" borderId="55" xfId="0" applyBorder="1"/>
    <xf numFmtId="0" fontId="2" fillId="0" borderId="2" xfId="1" applyFont="1" applyBorder="1" applyAlignment="1">
      <alignment horizontal="center" wrapText="1"/>
    </xf>
    <xf numFmtId="0" fontId="0" fillId="0" borderId="41" xfId="0" applyFont="1" applyFill="1" applyBorder="1"/>
    <xf numFmtId="0" fontId="0" fillId="0" borderId="30" xfId="0" applyFill="1" applyBorder="1" applyAlignment="1">
      <alignment vertical="top"/>
    </xf>
    <xf numFmtId="0" fontId="0" fillId="0" borderId="40" xfId="0" applyBorder="1" applyAlignment="1">
      <alignment horizontal="left"/>
    </xf>
    <xf numFmtId="0" fontId="0" fillId="0" borderId="12" xfId="0" applyBorder="1"/>
    <xf numFmtId="0" fontId="0" fillId="0" borderId="12" xfId="0" applyFill="1" applyBorder="1" applyAlignment="1">
      <alignment vertical="top"/>
    </xf>
    <xf numFmtId="0" fontId="0" fillId="0" borderId="45" xfId="0" applyFill="1" applyBorder="1" applyAlignment="1">
      <alignment vertical="top"/>
    </xf>
    <xf numFmtId="14" fontId="0" fillId="0" borderId="43" xfId="0" applyNumberFormat="1" applyFill="1" applyBorder="1"/>
    <xf numFmtId="0" fontId="0" fillId="2" borderId="26" xfId="0" applyFill="1" applyBorder="1" applyAlignment="1">
      <alignment vertical="top"/>
    </xf>
    <xf numFmtId="0" fontId="0" fillId="2" borderId="55" xfId="0" applyFill="1" applyBorder="1" applyAlignment="1">
      <alignment vertical="top"/>
    </xf>
    <xf numFmtId="0" fontId="0" fillId="2" borderId="25" xfId="0" applyFill="1" applyBorder="1" applyAlignment="1">
      <alignment vertical="top"/>
    </xf>
    <xf numFmtId="0" fontId="0" fillId="0" borderId="45" xfId="0" applyFill="1" applyBorder="1"/>
    <xf numFmtId="0" fontId="0" fillId="0" borderId="62" xfId="0" applyBorder="1" applyAlignment="1">
      <alignment vertical="top"/>
    </xf>
    <xf numFmtId="0" fontId="0" fillId="3" borderId="45" xfId="0" applyFill="1" applyBorder="1"/>
    <xf numFmtId="0" fontId="0" fillId="3" borderId="45" xfId="0" applyFill="1" applyBorder="1" applyAlignment="1">
      <alignment horizontal="right"/>
    </xf>
    <xf numFmtId="0" fontId="0" fillId="0" borderId="63" xfId="0" applyBorder="1"/>
    <xf numFmtId="0" fontId="0" fillId="0" borderId="54" xfId="0" applyFill="1" applyBorder="1" applyAlignment="1">
      <alignment vertical="top"/>
    </xf>
    <xf numFmtId="0" fontId="0" fillId="0" borderId="58" xfId="0" applyFill="1" applyBorder="1" applyAlignment="1">
      <alignment vertical="top"/>
    </xf>
    <xf numFmtId="0" fontId="0" fillId="0" borderId="23" xfId="0" applyFill="1" applyBorder="1" applyAlignment="1">
      <alignment horizontal="right"/>
    </xf>
    <xf numFmtId="0" fontId="0" fillId="0" borderId="31" xfId="0" applyBorder="1"/>
    <xf numFmtId="0" fontId="0" fillId="0" borderId="30" xfId="0" applyBorder="1"/>
    <xf numFmtId="0" fontId="0" fillId="0" borderId="45" xfId="0" applyBorder="1" applyAlignment="1"/>
    <xf numFmtId="0" fontId="0" fillId="0" borderId="33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60" xfId="0" applyFill="1" applyBorder="1"/>
    <xf numFmtId="0" fontId="0" fillId="0" borderId="26" xfId="0" applyBorder="1" applyAlignment="1">
      <alignment horizontal="right"/>
    </xf>
    <xf numFmtId="0" fontId="0" fillId="0" borderId="11" xfId="0" applyBorder="1"/>
    <xf numFmtId="0" fontId="0" fillId="0" borderId="54" xfId="0" applyFill="1" applyBorder="1"/>
    <xf numFmtId="0" fontId="1" fillId="0" borderId="26" xfId="1" applyFont="1" applyBorder="1" applyAlignment="1">
      <alignment horizontal="right"/>
    </xf>
    <xf numFmtId="0" fontId="0" fillId="0" borderId="13" xfId="0" applyBorder="1"/>
    <xf numFmtId="14" fontId="3" fillId="0" borderId="6" xfId="0" applyNumberFormat="1" applyFont="1" applyBorder="1" applyAlignment="1">
      <alignment horizontal="center" vertical="center" wrapText="1"/>
    </xf>
    <xf numFmtId="14" fontId="3" fillId="0" borderId="34" xfId="0" applyNumberFormat="1" applyFont="1" applyBorder="1" applyAlignment="1">
      <alignment horizontal="center" vertical="center" wrapText="1"/>
    </xf>
    <xf numFmtId="14" fontId="3" fillId="0" borderId="17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vertical="top"/>
    </xf>
    <xf numFmtId="1" fontId="5" fillId="0" borderId="54" xfId="0" applyNumberFormat="1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2" xfId="0" applyBorder="1" applyAlignment="1">
      <alignment vertical="center"/>
    </xf>
    <xf numFmtId="1" fontId="5" fillId="0" borderId="53" xfId="0" applyNumberFormat="1" applyFont="1" applyBorder="1" applyAlignment="1">
      <alignment horizontal="right" vertical="top"/>
    </xf>
    <xf numFmtId="0" fontId="5" fillId="0" borderId="5" xfId="0" applyFont="1" applyBorder="1" applyAlignment="1">
      <alignment horizontal="center" vertical="top" wrapText="1"/>
    </xf>
    <xf numFmtId="49" fontId="0" fillId="0" borderId="4" xfId="0" applyNumberFormat="1" applyBorder="1" applyAlignment="1">
      <alignment vertical="top"/>
    </xf>
    <xf numFmtId="0" fontId="0" fillId="0" borderId="9" xfId="0" applyBorder="1"/>
    <xf numFmtId="14" fontId="3" fillId="0" borderId="10" xfId="0" applyNumberFormat="1" applyFont="1" applyBorder="1" applyAlignment="1">
      <alignment horizontal="center" vertical="center" wrapText="1"/>
    </xf>
    <xf numFmtId="14" fontId="3" fillId="0" borderId="32" xfId="0" applyNumberFormat="1" applyFont="1" applyBorder="1" applyAlignment="1">
      <alignment horizontal="center" vertical="center" wrapText="1"/>
    </xf>
    <xf numFmtId="14" fontId="3" fillId="0" borderId="21" xfId="0" applyNumberFormat="1" applyFont="1" applyBorder="1" applyAlignment="1">
      <alignment horizontal="center" vertical="center" wrapText="1"/>
    </xf>
    <xf numFmtId="14" fontId="3" fillId="0" borderId="14" xfId="0" applyNumberFormat="1" applyFont="1" applyBorder="1" applyAlignment="1">
      <alignment horizontal="center" vertical="center" wrapText="1"/>
    </xf>
    <xf numFmtId="49" fontId="0" fillId="0" borderId="2" xfId="0" applyNumberFormat="1" applyBorder="1" applyAlignment="1">
      <alignment vertical="center" wrapText="1"/>
    </xf>
    <xf numFmtId="14" fontId="3" fillId="0" borderId="6" xfId="0" applyNumberFormat="1" applyFont="1" applyBorder="1" applyAlignment="1">
      <alignment horizontal="center" vertical="center"/>
    </xf>
    <xf numFmtId="0" fontId="2" fillId="0" borderId="6" xfId="1" applyFont="1" applyBorder="1" applyAlignment="1">
      <alignment horizontal="center"/>
    </xf>
    <xf numFmtId="14" fontId="3" fillId="0" borderId="6" xfId="0" applyNumberFormat="1" applyFont="1" applyBorder="1" applyAlignment="1">
      <alignment horizontal="center" vertical="center"/>
    </xf>
    <xf numFmtId="0" fontId="0" fillId="0" borderId="56" xfId="0" applyFill="1" applyBorder="1"/>
    <xf numFmtId="14" fontId="3" fillId="0" borderId="10" xfId="0" applyNumberFormat="1" applyFont="1" applyBorder="1" applyAlignment="1">
      <alignment horizontal="center" vertical="center" wrapText="1"/>
    </xf>
    <xf numFmtId="14" fontId="3" fillId="0" borderId="32" xfId="0" applyNumberFormat="1" applyFont="1" applyBorder="1" applyAlignment="1">
      <alignment horizontal="center" vertical="center" wrapText="1"/>
    </xf>
    <xf numFmtId="14" fontId="3" fillId="0" borderId="17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0" fillId="2" borderId="25" xfId="0" applyFill="1" applyBorder="1"/>
    <xf numFmtId="0" fontId="0" fillId="0" borderId="10" xfId="0" applyBorder="1" applyAlignment="1">
      <alignment horizontal="right"/>
    </xf>
    <xf numFmtId="0" fontId="0" fillId="0" borderId="62" xfId="0" applyBorder="1"/>
    <xf numFmtId="0" fontId="3" fillId="0" borderId="0" xfId="0" applyFont="1" applyBorder="1" applyAlignment="1">
      <alignment horizontal="right"/>
    </xf>
    <xf numFmtId="4" fontId="0" fillId="0" borderId="68" xfId="0" applyNumberFormat="1" applyBorder="1"/>
    <xf numFmtId="4" fontId="0" fillId="0" borderId="62" xfId="0" applyNumberFormat="1" applyBorder="1"/>
    <xf numFmtId="4" fontId="0" fillId="0" borderId="29" xfId="0" applyNumberFormat="1" applyBorder="1"/>
    <xf numFmtId="4" fontId="0" fillId="0" borderId="70" xfId="0" applyNumberFormat="1" applyBorder="1"/>
    <xf numFmtId="4" fontId="3" fillId="0" borderId="21" xfId="0" applyNumberFormat="1" applyFont="1" applyBorder="1"/>
    <xf numFmtId="4" fontId="0" fillId="3" borderId="68" xfId="0" applyNumberFormat="1" applyFill="1" applyBorder="1"/>
    <xf numFmtId="4" fontId="0" fillId="3" borderId="29" xfId="0" applyNumberFormat="1" applyFill="1" applyBorder="1"/>
    <xf numFmtId="4" fontId="0" fillId="0" borderId="51" xfId="0" applyNumberFormat="1" applyBorder="1"/>
    <xf numFmtId="4" fontId="0" fillId="0" borderId="66" xfId="0" applyNumberFormat="1" applyBorder="1"/>
    <xf numFmtId="4" fontId="0" fillId="0" borderId="7" xfId="0" applyNumberFormat="1" applyBorder="1"/>
    <xf numFmtId="4" fontId="0" fillId="0" borderId="62" xfId="0" applyNumberFormat="1" applyFill="1" applyBorder="1"/>
    <xf numFmtId="4" fontId="0" fillId="0" borderId="29" xfId="0" applyNumberFormat="1" applyFill="1" applyBorder="1"/>
    <xf numFmtId="4" fontId="0" fillId="0" borderId="68" xfId="0" applyNumberFormat="1" applyFill="1" applyBorder="1"/>
    <xf numFmtId="4" fontId="0" fillId="0" borderId="10" xfId="0" applyNumberFormat="1" applyFill="1" applyBorder="1"/>
    <xf numFmtId="4" fontId="0" fillId="0" borderId="10" xfId="0" applyNumberFormat="1" applyBorder="1"/>
    <xf numFmtId="4" fontId="0" fillId="0" borderId="6" xfId="0" applyNumberFormat="1" applyBorder="1"/>
    <xf numFmtId="0" fontId="0" fillId="0" borderId="68" xfId="0" applyBorder="1"/>
    <xf numFmtId="0" fontId="0" fillId="0" borderId="70" xfId="0" applyFill="1" applyBorder="1"/>
    <xf numFmtId="0" fontId="0" fillId="0" borderId="62" xfId="0" applyFill="1" applyBorder="1"/>
    <xf numFmtId="0" fontId="0" fillId="0" borderId="68" xfId="0" applyFill="1" applyBorder="1"/>
    <xf numFmtId="4" fontId="0" fillId="0" borderId="51" xfId="0" applyNumberFormat="1" applyFill="1" applyBorder="1"/>
    <xf numFmtId="4" fontId="0" fillId="0" borderId="70" xfId="0" applyNumberFormat="1" applyFill="1" applyBorder="1"/>
    <xf numFmtId="0" fontId="0" fillId="0" borderId="51" xfId="0" applyBorder="1"/>
    <xf numFmtId="4" fontId="3" fillId="0" borderId="9" xfId="0" applyNumberFormat="1" applyFont="1" applyBorder="1"/>
    <xf numFmtId="0" fontId="0" fillId="0" borderId="49" xfId="0" applyFont="1" applyFill="1" applyBorder="1"/>
    <xf numFmtId="4" fontId="0" fillId="3" borderId="62" xfId="0" applyNumberFormat="1" applyFill="1" applyBorder="1"/>
    <xf numFmtId="4" fontId="0" fillId="3" borderId="13" xfId="0" applyNumberFormat="1" applyFill="1" applyBorder="1"/>
    <xf numFmtId="4" fontId="3" fillId="0" borderId="37" xfId="0" applyNumberFormat="1" applyFont="1" applyBorder="1"/>
    <xf numFmtId="4" fontId="3" fillId="0" borderId="6" xfId="0" applyNumberFormat="1" applyFont="1" applyBorder="1"/>
    <xf numFmtId="4" fontId="0" fillId="0" borderId="23" xfId="0" applyNumberFormat="1" applyFill="1" applyBorder="1"/>
    <xf numFmtId="0" fontId="0" fillId="0" borderId="67" xfId="0" applyFill="1" applyBorder="1"/>
    <xf numFmtId="0" fontId="0" fillId="0" borderId="47" xfId="0" applyBorder="1"/>
    <xf numFmtId="0" fontId="0" fillId="0" borderId="42" xfId="0" applyFill="1" applyBorder="1" applyAlignment="1">
      <alignment horizontal="right"/>
    </xf>
    <xf numFmtId="4" fontId="0" fillId="0" borderId="36" xfId="0" applyNumberFormat="1" applyFill="1" applyBorder="1"/>
    <xf numFmtId="0" fontId="0" fillId="0" borderId="48" xfId="0" applyFill="1" applyBorder="1" applyAlignment="1">
      <alignment horizontal="right"/>
    </xf>
    <xf numFmtId="0" fontId="0" fillId="0" borderId="55" xfId="0" applyBorder="1" applyAlignment="1">
      <alignment vertical="top"/>
    </xf>
    <xf numFmtId="0" fontId="0" fillId="0" borderId="25" xfId="0" applyBorder="1" applyAlignment="1">
      <alignment horizontal="right"/>
    </xf>
    <xf numFmtId="0" fontId="0" fillId="0" borderId="0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53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55" xfId="0" applyBorder="1" applyAlignment="1"/>
    <xf numFmtId="0" fontId="0" fillId="0" borderId="4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45" xfId="0" applyBorder="1" applyAlignment="1">
      <alignment vertical="top"/>
    </xf>
    <xf numFmtId="0" fontId="0" fillId="0" borderId="45" xfId="0" applyBorder="1"/>
    <xf numFmtId="0" fontId="0" fillId="0" borderId="13" xfId="0" applyBorder="1"/>
    <xf numFmtId="0" fontId="0" fillId="3" borderId="5" xfId="0" applyFill="1" applyBorder="1" applyAlignment="1">
      <alignment vertical="top"/>
    </xf>
    <xf numFmtId="0" fontId="0" fillId="3" borderId="3" xfId="0" applyFill="1" applyBorder="1" applyAlignment="1">
      <alignment vertical="top"/>
    </xf>
    <xf numFmtId="0" fontId="0" fillId="0" borderId="9" xfId="0" applyBorder="1"/>
    <xf numFmtId="0" fontId="0" fillId="0" borderId="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9" xfId="0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5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7" xfId="0" applyBorder="1" applyAlignment="1"/>
    <xf numFmtId="0" fontId="0" fillId="0" borderId="3" xfId="0" applyBorder="1" applyAlignment="1"/>
    <xf numFmtId="0" fontId="0" fillId="0" borderId="1" xfId="0" applyFill="1" applyBorder="1" applyAlignment="1">
      <alignment vertical="top"/>
    </xf>
    <xf numFmtId="0" fontId="3" fillId="0" borderId="26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0" fillId="0" borderId="25" xfId="0" applyBorder="1" applyAlignment="1"/>
    <xf numFmtId="0" fontId="0" fillId="3" borderId="13" xfId="0" applyFill="1" applyBorder="1" applyAlignment="1">
      <alignment horizontal="right"/>
    </xf>
    <xf numFmtId="0" fontId="0" fillId="0" borderId="22" xfId="0" applyFill="1" applyBorder="1"/>
    <xf numFmtId="0" fontId="0" fillId="0" borderId="22" xfId="0" applyFill="1" applyBorder="1" applyAlignment="1">
      <alignment vertical="top"/>
    </xf>
    <xf numFmtId="0" fontId="0" fillId="0" borderId="31" xfId="0" applyBorder="1" applyAlignment="1">
      <alignment vertical="top"/>
    </xf>
    <xf numFmtId="4" fontId="0" fillId="0" borderId="17" xfId="0" applyNumberFormat="1" applyFill="1" applyBorder="1"/>
    <xf numFmtId="4" fontId="0" fillId="0" borderId="4" xfId="0" applyNumberFormat="1" applyFill="1" applyBorder="1"/>
    <xf numFmtId="0" fontId="0" fillId="0" borderId="11" xfId="0" applyFill="1" applyBorder="1"/>
    <xf numFmtId="0" fontId="0" fillId="0" borderId="29" xfId="0" applyFill="1" applyBorder="1"/>
    <xf numFmtId="0" fontId="0" fillId="0" borderId="31" xfId="0" applyFill="1" applyBorder="1"/>
    <xf numFmtId="0" fontId="0" fillId="0" borderId="42" xfId="0" applyFill="1" applyBorder="1"/>
    <xf numFmtId="0" fontId="0" fillId="0" borderId="36" xfId="0" applyFill="1" applyBorder="1"/>
    <xf numFmtId="0" fontId="0" fillId="0" borderId="60" xfId="0" applyBorder="1"/>
    <xf numFmtId="4" fontId="0" fillId="0" borderId="17" xfId="0" applyNumberFormat="1" applyBorder="1"/>
    <xf numFmtId="4" fontId="3" fillId="0" borderId="36" xfId="0" applyNumberFormat="1" applyFont="1" applyBorder="1"/>
    <xf numFmtId="4" fontId="3" fillId="0" borderId="13" xfId="0" applyNumberFormat="1" applyFont="1" applyBorder="1"/>
    <xf numFmtId="0" fontId="0" fillId="0" borderId="19" xfId="0" applyFill="1" applyBorder="1"/>
    <xf numFmtId="0" fontId="0" fillId="0" borderId="53" xfId="0" applyFill="1" applyBorder="1"/>
    <xf numFmtId="0" fontId="0" fillId="0" borderId="11" xfId="0" applyBorder="1" applyAlignment="1">
      <alignment vertical="top"/>
    </xf>
    <xf numFmtId="4" fontId="0" fillId="3" borderId="57" xfId="0" applyNumberFormat="1" applyFill="1" applyBorder="1"/>
    <xf numFmtId="0" fontId="0" fillId="0" borderId="56" xfId="0" applyBorder="1"/>
    <xf numFmtId="4" fontId="3" fillId="0" borderId="11" xfId="0" applyNumberFormat="1" applyFont="1" applyBorder="1"/>
    <xf numFmtId="0" fontId="0" fillId="0" borderId="57" xfId="0" applyBorder="1"/>
    <xf numFmtId="4" fontId="3" fillId="0" borderId="57" xfId="0" applyNumberFormat="1" applyFont="1" applyBorder="1"/>
    <xf numFmtId="0" fontId="0" fillId="0" borderId="26" xfId="0" applyFill="1" applyBorder="1" applyAlignment="1">
      <alignment vertical="top"/>
    </xf>
    <xf numFmtId="0" fontId="0" fillId="0" borderId="55" xfId="0" applyBorder="1" applyAlignment="1">
      <alignment vertical="top"/>
    </xf>
    <xf numFmtId="0" fontId="0" fillId="0" borderId="55" xfId="0" applyFill="1" applyBorder="1" applyAlignment="1">
      <alignment vertical="top"/>
    </xf>
    <xf numFmtId="0" fontId="0" fillId="0" borderId="0" xfId="0" applyBorder="1" applyAlignment="1">
      <alignment vertical="top"/>
    </xf>
    <xf numFmtId="0" fontId="3" fillId="0" borderId="2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7" xfId="0" applyBorder="1" applyAlignment="1"/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0" fillId="0" borderId="1" xfId="0" applyBorder="1" applyAlignment="1">
      <alignment vertical="top"/>
    </xf>
    <xf numFmtId="0" fontId="0" fillId="0" borderId="53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60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2" xfId="0" applyFill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1" xfId="0" applyFill="1" applyBorder="1" applyAlignment="1">
      <alignment horizontal="right" vertical="top"/>
    </xf>
    <xf numFmtId="0" fontId="0" fillId="0" borderId="23" xfId="0" applyFill="1" applyBorder="1" applyAlignment="1">
      <alignment vertical="top"/>
    </xf>
    <xf numFmtId="0" fontId="0" fillId="0" borderId="2" xfId="0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53" xfId="0" applyFont="1" applyBorder="1" applyAlignment="1">
      <alignment vertical="top"/>
    </xf>
    <xf numFmtId="0" fontId="0" fillId="0" borderId="62" xfId="0" applyBorder="1" applyAlignment="1"/>
    <xf numFmtId="0" fontId="0" fillId="0" borderId="4" xfId="0" applyBorder="1" applyAlignment="1"/>
    <xf numFmtId="0" fontId="3" fillId="0" borderId="34" xfId="0" applyFont="1" applyFill="1" applyBorder="1" applyAlignment="1">
      <alignment horizontal="right"/>
    </xf>
    <xf numFmtId="0" fontId="3" fillId="0" borderId="34" xfId="0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right" vertical="top"/>
    </xf>
    <xf numFmtId="0" fontId="0" fillId="0" borderId="10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45" xfId="0" applyBorder="1" applyAlignment="1">
      <alignment vertical="top"/>
    </xf>
    <xf numFmtId="0" fontId="0" fillId="0" borderId="56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45" xfId="0" applyBorder="1"/>
    <xf numFmtId="0" fontId="0" fillId="0" borderId="13" xfId="0" applyBorder="1"/>
    <xf numFmtId="0" fontId="2" fillId="0" borderId="21" xfId="1" applyFont="1" applyBorder="1" applyAlignment="1">
      <alignment horizontal="center" wrapText="1"/>
    </xf>
    <xf numFmtId="0" fontId="2" fillId="0" borderId="14" xfId="1" applyFont="1" applyBorder="1" applyAlignment="1">
      <alignment horizontal="center" wrapText="1"/>
    </xf>
    <xf numFmtId="0" fontId="2" fillId="0" borderId="15" xfId="1" applyFont="1" applyBorder="1" applyAlignment="1">
      <alignment horizontal="center" wrapText="1"/>
    </xf>
    <xf numFmtId="0" fontId="2" fillId="0" borderId="10" xfId="1" applyFont="1" applyBorder="1" applyAlignment="1">
      <alignment horizontal="center" wrapText="1"/>
    </xf>
    <xf numFmtId="0" fontId="2" fillId="0" borderId="32" xfId="1" applyFont="1" applyBorder="1" applyAlignment="1">
      <alignment horizontal="center" wrapText="1"/>
    </xf>
    <xf numFmtId="0" fontId="2" fillId="0" borderId="33" xfId="1" applyFont="1" applyBorder="1" applyAlignment="1">
      <alignment horizontal="center" wrapText="1"/>
    </xf>
    <xf numFmtId="0" fontId="3" fillId="3" borderId="53" xfId="0" applyFont="1" applyFill="1" applyBorder="1" applyAlignment="1">
      <alignment vertical="top"/>
    </xf>
    <xf numFmtId="0" fontId="3" fillId="3" borderId="28" xfId="0" applyFont="1" applyFill="1" applyBorder="1" applyAlignment="1">
      <alignment vertical="top"/>
    </xf>
    <xf numFmtId="0" fontId="0" fillId="3" borderId="5" xfId="0" applyFill="1" applyBorder="1" applyAlignment="1">
      <alignment vertical="top"/>
    </xf>
    <xf numFmtId="0" fontId="0" fillId="3" borderId="3" xfId="0" applyFill="1" applyBorder="1" applyAlignment="1">
      <alignment vertical="top"/>
    </xf>
    <xf numFmtId="0" fontId="0" fillId="3" borderId="5" xfId="0" applyFill="1" applyBorder="1" applyAlignment="1"/>
    <xf numFmtId="0" fontId="0" fillId="3" borderId="3" xfId="0" applyFill="1" applyBorder="1" applyAlignment="1"/>
    <xf numFmtId="0" fontId="0" fillId="3" borderId="0" xfId="0" applyFill="1" applyBorder="1" applyAlignment="1"/>
    <xf numFmtId="0" fontId="0" fillId="3" borderId="34" xfId="0" applyFill="1" applyBorder="1" applyAlignment="1"/>
    <xf numFmtId="1" fontId="5" fillId="0" borderId="54" xfId="0" applyNumberFormat="1" applyFont="1" applyBorder="1" applyAlignment="1">
      <alignment horizontal="right" vertical="center"/>
    </xf>
    <xf numFmtId="1" fontId="5" fillId="0" borderId="53" xfId="0" applyNumberFormat="1" applyFont="1" applyBorder="1" applyAlignment="1">
      <alignment horizontal="right" vertical="center"/>
    </xf>
    <xf numFmtId="49" fontId="0" fillId="0" borderId="2" xfId="0" applyNumberFormat="1" applyBorder="1" applyAlignment="1">
      <alignment wrapText="1"/>
    </xf>
    <xf numFmtId="49" fontId="0" fillId="0" borderId="5" xfId="0" applyNumberFormat="1" applyBorder="1" applyAlignment="1">
      <alignment wrapText="1"/>
    </xf>
    <xf numFmtId="0" fontId="0" fillId="0" borderId="5" xfId="0" applyFill="1" applyBorder="1" applyAlignment="1">
      <alignment vertical="top"/>
    </xf>
    <xf numFmtId="0" fontId="0" fillId="0" borderId="56" xfId="0" applyBorder="1" applyAlignment="1">
      <alignment vertical="center"/>
    </xf>
    <xf numFmtId="0" fontId="0" fillId="0" borderId="60" xfId="0" applyBorder="1" applyAlignment="1">
      <alignment vertical="center"/>
    </xf>
    <xf numFmtId="14" fontId="3" fillId="0" borderId="6" xfId="0" applyNumberFormat="1" applyFont="1" applyBorder="1" applyAlignment="1">
      <alignment horizontal="center" vertical="center" wrapText="1"/>
    </xf>
    <xf numFmtId="14" fontId="3" fillId="0" borderId="34" xfId="0" applyNumberFormat="1" applyFont="1" applyBorder="1" applyAlignment="1">
      <alignment horizontal="center" vertical="center" wrapText="1"/>
    </xf>
    <xf numFmtId="14" fontId="3" fillId="0" borderId="35" xfId="0" applyNumberFormat="1" applyFont="1" applyBorder="1" applyAlignment="1">
      <alignment horizontal="center" vertical="center" wrapText="1"/>
    </xf>
    <xf numFmtId="14" fontId="3" fillId="0" borderId="17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4" fontId="3" fillId="0" borderId="43" xfId="0" applyNumberFormat="1" applyFont="1" applyBorder="1" applyAlignment="1">
      <alignment horizontal="center" vertical="center" wrapText="1"/>
    </xf>
    <xf numFmtId="0" fontId="0" fillId="3" borderId="53" xfId="0" applyFill="1" applyBorder="1" applyAlignment="1">
      <alignment vertical="top"/>
    </xf>
    <xf numFmtId="0" fontId="0" fillId="3" borderId="28" xfId="0" applyFill="1" applyBorder="1" applyAlignment="1">
      <alignment vertical="top"/>
    </xf>
    <xf numFmtId="14" fontId="3" fillId="0" borderId="21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14" fontId="3" fillId="0" borderId="32" xfId="0" applyNumberFormat="1" applyFont="1" applyBorder="1" applyAlignment="1">
      <alignment horizontal="center" vertical="center"/>
    </xf>
    <xf numFmtId="14" fontId="3" fillId="0" borderId="33" xfId="0" applyNumberFormat="1" applyFont="1" applyBorder="1" applyAlignment="1">
      <alignment horizontal="center" vertical="center"/>
    </xf>
    <xf numFmtId="0" fontId="0" fillId="0" borderId="48" xfId="0" applyBorder="1" applyAlignment="1">
      <alignment horizontal="right" vertical="center"/>
    </xf>
    <xf numFmtId="0" fontId="0" fillId="0" borderId="3" xfId="0" applyBorder="1" applyAlignment="1">
      <alignment wrapText="1"/>
    </xf>
    <xf numFmtId="0" fontId="0" fillId="0" borderId="1" xfId="0" applyBorder="1" applyAlignment="1">
      <alignment vertical="center"/>
    </xf>
    <xf numFmtId="0" fontId="0" fillId="0" borderId="23" xfId="0" applyBorder="1" applyAlignment="1">
      <alignment vertical="top"/>
    </xf>
    <xf numFmtId="0" fontId="0" fillId="0" borderId="4" xfId="0" applyBorder="1" applyAlignment="1">
      <alignment vertical="top"/>
    </xf>
    <xf numFmtId="1" fontId="5" fillId="0" borderId="1" xfId="0" applyNumberFormat="1" applyFont="1" applyBorder="1" applyAlignment="1">
      <alignment horizontal="right" vertical="top"/>
    </xf>
    <xf numFmtId="1" fontId="5" fillId="0" borderId="53" xfId="0" applyNumberFormat="1" applyFont="1" applyBorder="1" applyAlignment="1">
      <alignment horizontal="right" vertical="top"/>
    </xf>
    <xf numFmtId="0" fontId="5" fillId="0" borderId="2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49" fontId="0" fillId="0" borderId="23" xfId="0" applyNumberFormat="1" applyBorder="1" applyAlignment="1">
      <alignment vertical="top"/>
    </xf>
    <xf numFmtId="49" fontId="0" fillId="0" borderId="4" xfId="0" applyNumberFormat="1" applyBorder="1" applyAlignment="1">
      <alignment vertical="top"/>
    </xf>
    <xf numFmtId="0" fontId="0" fillId="0" borderId="51" xfId="0" applyBorder="1" applyAlignment="1"/>
    <xf numFmtId="0" fontId="0" fillId="0" borderId="58" xfId="0" applyBorder="1"/>
    <xf numFmtId="0" fontId="0" fillId="0" borderId="56" xfId="0" applyBorder="1"/>
    <xf numFmtId="0" fontId="0" fillId="2" borderId="1" xfId="0" applyFill="1" applyBorder="1" applyAlignment="1">
      <alignment vertical="top"/>
    </xf>
    <xf numFmtId="0" fontId="0" fillId="0" borderId="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9" xfId="0" applyBorder="1"/>
    <xf numFmtId="14" fontId="3" fillId="0" borderId="10" xfId="0" applyNumberFormat="1" applyFont="1" applyBorder="1" applyAlignment="1">
      <alignment horizontal="center" vertical="center" wrapText="1"/>
    </xf>
    <xf numFmtId="14" fontId="3" fillId="0" borderId="32" xfId="0" applyNumberFormat="1" applyFont="1" applyBorder="1" applyAlignment="1">
      <alignment horizontal="center" vertical="center" wrapText="1"/>
    </xf>
    <xf numFmtId="14" fontId="3" fillId="0" borderId="33" xfId="0" applyNumberFormat="1" applyFont="1" applyBorder="1" applyAlignment="1">
      <alignment horizontal="center" vertical="center" wrapText="1"/>
    </xf>
    <xf numFmtId="14" fontId="3" fillId="0" borderId="21" xfId="0" applyNumberFormat="1" applyFont="1" applyBorder="1" applyAlignment="1">
      <alignment horizontal="center" vertical="center" wrapText="1"/>
    </xf>
    <xf numFmtId="14" fontId="3" fillId="0" borderId="14" xfId="0" applyNumberFormat="1" applyFont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 wrapText="1"/>
    </xf>
    <xf numFmtId="0" fontId="0" fillId="0" borderId="54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12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30" xfId="0" applyBorder="1" applyAlignment="1">
      <alignment vertical="top"/>
    </xf>
    <xf numFmtId="1" fontId="5" fillId="0" borderId="1" xfId="0" applyNumberFormat="1" applyFont="1" applyBorder="1" applyAlignment="1">
      <alignment horizontal="right" vertical="center"/>
    </xf>
    <xf numFmtId="0" fontId="0" fillId="0" borderId="53" xfId="0" applyBorder="1" applyAlignment="1">
      <alignment vertical="center"/>
    </xf>
    <xf numFmtId="49" fontId="0" fillId="0" borderId="2" xfId="0" applyNumberForma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26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8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52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61" xfId="0" applyBorder="1" applyAlignment="1">
      <alignment vertical="top"/>
    </xf>
    <xf numFmtId="0" fontId="0" fillId="0" borderId="65" xfId="0" applyBorder="1" applyAlignment="1">
      <alignment vertical="top"/>
    </xf>
    <xf numFmtId="0" fontId="0" fillId="0" borderId="1" xfId="0" applyBorder="1" applyAlignment="1">
      <alignment horizontal="right" vertical="center"/>
    </xf>
    <xf numFmtId="0" fontId="0" fillId="0" borderId="53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55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60" xfId="0" applyBorder="1"/>
    <xf numFmtId="0" fontId="0" fillId="0" borderId="17" xfId="0" applyBorder="1" applyAlignment="1"/>
    <xf numFmtId="0" fontId="6" fillId="0" borderId="2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34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top"/>
    </xf>
    <xf numFmtId="0" fontId="3" fillId="0" borderId="33" xfId="0" applyFont="1" applyBorder="1" applyAlignment="1">
      <alignment horizontal="center"/>
    </xf>
    <xf numFmtId="0" fontId="0" fillId="0" borderId="70" xfId="0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48" xfId="0" applyBorder="1"/>
    <xf numFmtId="14" fontId="3" fillId="0" borderId="6" xfId="0" applyNumberFormat="1" applyFont="1" applyBorder="1" applyAlignment="1">
      <alignment horizontal="center" vertical="center"/>
    </xf>
    <xf numFmtId="14" fontId="3" fillId="0" borderId="34" xfId="0" applyNumberFormat="1" applyFont="1" applyBorder="1" applyAlignment="1">
      <alignment horizontal="center" vertical="center"/>
    </xf>
    <xf numFmtId="14" fontId="3" fillId="0" borderId="35" xfId="0" applyNumberFormat="1" applyFont="1" applyBorder="1" applyAlignment="1">
      <alignment horizontal="center" vertical="center"/>
    </xf>
    <xf numFmtId="0" fontId="0" fillId="0" borderId="24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69" xfId="0" applyBorder="1"/>
    <xf numFmtId="0" fontId="0" fillId="0" borderId="64" xfId="0" applyBorder="1"/>
    <xf numFmtId="0" fontId="0" fillId="0" borderId="53" xfId="0" applyBorder="1" applyAlignment="1">
      <alignment horizontal="right" vertical="top"/>
    </xf>
    <xf numFmtId="0" fontId="0" fillId="0" borderId="28" xfId="0" applyBorder="1" applyAlignment="1">
      <alignment horizontal="right" vertical="top"/>
    </xf>
    <xf numFmtId="0" fontId="0" fillId="0" borderId="5" xfId="0" applyBorder="1" applyAlignment="1"/>
    <xf numFmtId="0" fontId="0" fillId="0" borderId="3" xfId="0" applyBorder="1" applyAlignment="1"/>
    <xf numFmtId="0" fontId="2" fillId="0" borderId="17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43" xfId="1" applyFont="1" applyBorder="1" applyAlignment="1">
      <alignment horizontal="center" vertical="center" wrapText="1"/>
    </xf>
    <xf numFmtId="0" fontId="0" fillId="0" borderId="12" xfId="0" applyFill="1" applyBorder="1" applyAlignment="1"/>
    <xf numFmtId="0" fontId="0" fillId="0" borderId="30" xfId="0" applyBorder="1" applyAlignment="1"/>
    <xf numFmtId="49" fontId="0" fillId="0" borderId="2" xfId="0" applyNumberForma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34"/>
  <sheetViews>
    <sheetView tabSelected="1" topLeftCell="V3" workbookViewId="0">
      <selection activeCell="AK72" sqref="AK72"/>
    </sheetView>
  </sheetViews>
  <sheetFormatPr defaultRowHeight="15" x14ac:dyDescent="0.25"/>
  <cols>
    <col min="1" max="1" width="5" hidden="1" customWidth="1"/>
    <col min="2" max="2" width="15.42578125" hidden="1" customWidth="1"/>
    <col min="3" max="3" width="14.28515625" hidden="1" customWidth="1"/>
    <col min="4" max="4" width="15.85546875" hidden="1" customWidth="1"/>
    <col min="5" max="5" width="10.140625" hidden="1" customWidth="1"/>
    <col min="6" max="6" width="23.5703125" hidden="1" customWidth="1"/>
    <col min="7" max="7" width="12.85546875" hidden="1" customWidth="1"/>
    <col min="8" max="10" width="9.140625" hidden="1" customWidth="1"/>
    <col min="11" max="11" width="4.7109375" hidden="1" customWidth="1"/>
    <col min="12" max="12" width="17.7109375" hidden="1" customWidth="1"/>
    <col min="13" max="13" width="15.42578125" hidden="1" customWidth="1"/>
    <col min="14" max="14" width="15.28515625" hidden="1" customWidth="1"/>
    <col min="15" max="15" width="14.28515625" hidden="1" customWidth="1"/>
    <col min="16" max="16" width="18.5703125" hidden="1" customWidth="1"/>
    <col min="17" max="17" width="11.42578125" hidden="1" customWidth="1"/>
    <col min="18" max="18" width="16.7109375" hidden="1" customWidth="1"/>
    <col min="19" max="19" width="11.7109375" hidden="1" customWidth="1"/>
    <col min="20" max="20" width="9.140625" hidden="1" customWidth="1"/>
    <col min="21" max="21" width="10.140625" hidden="1" customWidth="1"/>
    <col min="22" max="22" width="4.7109375" customWidth="1"/>
    <col min="23" max="23" width="21" customWidth="1"/>
    <col min="24" max="24" width="16.5703125" customWidth="1"/>
    <col min="25" max="25" width="13.28515625" customWidth="1"/>
    <col min="26" max="26" width="16.140625" customWidth="1"/>
    <col min="27" max="27" width="6.85546875" customWidth="1"/>
    <col min="28" max="28" width="21.28515625" customWidth="1"/>
    <col min="29" max="31" width="16" customWidth="1"/>
    <col min="34" max="35" width="11.7109375" bestFit="1" customWidth="1"/>
  </cols>
  <sheetData>
    <row r="1" spans="1:31" hidden="1" x14ac:dyDescent="0.25">
      <c r="C1" s="57"/>
      <c r="N1" s="57"/>
      <c r="O1" s="5"/>
      <c r="Y1" s="5"/>
    </row>
    <row r="2" spans="1:31" hidden="1" x14ac:dyDescent="0.25"/>
    <row r="3" spans="1:31" x14ac:dyDescent="0.25">
      <c r="C3" s="16" t="s">
        <v>70</v>
      </c>
      <c r="D3" s="16"/>
      <c r="G3" s="12" t="s">
        <v>16</v>
      </c>
      <c r="N3" s="16" t="s">
        <v>70</v>
      </c>
      <c r="O3" s="16" t="s">
        <v>112</v>
      </c>
      <c r="P3" s="16"/>
      <c r="S3" s="12" t="s">
        <v>16</v>
      </c>
      <c r="V3" s="193"/>
      <c r="W3" s="193"/>
      <c r="X3" s="193"/>
      <c r="Y3" s="193" t="s">
        <v>150</v>
      </c>
      <c r="Z3" s="193"/>
      <c r="AA3" s="193"/>
      <c r="AB3" s="193"/>
      <c r="AC3" s="193" t="s">
        <v>16</v>
      </c>
      <c r="AD3" s="193"/>
      <c r="AE3" s="193"/>
    </row>
    <row r="4" spans="1:31" hidden="1" x14ac:dyDescent="0.25">
      <c r="C4" s="16"/>
      <c r="D4" s="16"/>
      <c r="G4" s="12"/>
      <c r="N4" s="16"/>
      <c r="O4" s="16"/>
      <c r="P4" s="16"/>
      <c r="S4" s="12"/>
      <c r="V4" s="193"/>
      <c r="W4" s="193"/>
      <c r="X4" s="193"/>
      <c r="Y4" s="193"/>
      <c r="Z4" s="193"/>
      <c r="AA4" s="193"/>
      <c r="AB4" s="193"/>
      <c r="AC4" s="193"/>
      <c r="AD4" s="193"/>
      <c r="AE4" s="193"/>
    </row>
    <row r="5" spans="1:31" ht="15.75" thickBot="1" x14ac:dyDescent="0.3">
      <c r="B5" s="463" t="s">
        <v>24</v>
      </c>
      <c r="C5" s="463"/>
      <c r="D5" s="463"/>
      <c r="E5" s="463"/>
      <c r="F5" s="463"/>
      <c r="G5" s="463"/>
      <c r="L5" s="463" t="s">
        <v>24</v>
      </c>
      <c r="M5" s="463"/>
      <c r="N5" s="463"/>
      <c r="O5" s="463"/>
      <c r="P5" s="463"/>
      <c r="Q5" s="463"/>
      <c r="R5" s="463"/>
      <c r="S5" s="463"/>
      <c r="V5" s="193"/>
      <c r="W5" s="464" t="s">
        <v>24</v>
      </c>
      <c r="X5" s="464"/>
      <c r="Y5" s="464"/>
      <c r="Z5" s="464"/>
      <c r="AA5" s="464"/>
      <c r="AB5" s="464"/>
      <c r="AC5" s="464"/>
      <c r="AD5" s="343"/>
      <c r="AE5" s="343"/>
    </row>
    <row r="6" spans="1:31" ht="39" customHeight="1" thickBot="1" x14ac:dyDescent="0.3">
      <c r="A6" s="4" t="s">
        <v>1</v>
      </c>
      <c r="B6" s="1" t="s">
        <v>2</v>
      </c>
      <c r="C6" s="1" t="s">
        <v>3</v>
      </c>
      <c r="D6" s="2" t="s">
        <v>4</v>
      </c>
      <c r="E6" s="2" t="s">
        <v>15</v>
      </c>
      <c r="F6" s="2" t="s">
        <v>5</v>
      </c>
      <c r="G6" s="7" t="s">
        <v>12</v>
      </c>
      <c r="K6" s="4" t="s">
        <v>1</v>
      </c>
      <c r="L6" s="1" t="s">
        <v>2</v>
      </c>
      <c r="M6" s="285" t="s">
        <v>67</v>
      </c>
      <c r="N6" s="285"/>
      <c r="O6" s="1" t="s">
        <v>3</v>
      </c>
      <c r="P6" s="2" t="s">
        <v>4</v>
      </c>
      <c r="Q6" s="2" t="s">
        <v>15</v>
      </c>
      <c r="R6" s="2" t="s">
        <v>5</v>
      </c>
      <c r="S6" s="7" t="s">
        <v>12</v>
      </c>
      <c r="V6" s="445" t="s">
        <v>1</v>
      </c>
      <c r="W6" s="465" t="s">
        <v>2</v>
      </c>
      <c r="X6" s="467" t="s">
        <v>67</v>
      </c>
      <c r="Y6" s="469" t="s">
        <v>3</v>
      </c>
      <c r="Z6" s="467" t="s">
        <v>123</v>
      </c>
      <c r="AA6" s="230" t="s">
        <v>128</v>
      </c>
      <c r="AB6" s="471" t="s">
        <v>124</v>
      </c>
      <c r="AC6" s="473" t="s">
        <v>214</v>
      </c>
      <c r="AD6" s="410" t="s">
        <v>216</v>
      </c>
      <c r="AE6" s="410" t="s">
        <v>215</v>
      </c>
    </row>
    <row r="7" spans="1:31" ht="30.75" hidden="1" thickBot="1" x14ac:dyDescent="0.3">
      <c r="A7" s="333" t="s">
        <v>6</v>
      </c>
      <c r="B7" s="3"/>
      <c r="C7" s="3"/>
      <c r="D7" s="3" t="s">
        <v>7</v>
      </c>
      <c r="E7" s="3" t="s">
        <v>14</v>
      </c>
      <c r="F7" s="3" t="s">
        <v>8</v>
      </c>
      <c r="G7" s="8" t="s">
        <v>10</v>
      </c>
      <c r="K7" s="20" t="s">
        <v>6</v>
      </c>
      <c r="L7" s="80"/>
      <c r="M7" s="80"/>
      <c r="N7" s="80"/>
      <c r="O7" s="80"/>
      <c r="P7" s="80" t="s">
        <v>7</v>
      </c>
      <c r="Q7" s="80" t="s">
        <v>14</v>
      </c>
      <c r="R7" s="80" t="s">
        <v>8</v>
      </c>
      <c r="S7" s="81" t="s">
        <v>10</v>
      </c>
      <c r="V7" s="437"/>
      <c r="W7" s="466"/>
      <c r="X7" s="468"/>
      <c r="Y7" s="470"/>
      <c r="Z7" s="468"/>
      <c r="AA7" s="231" t="s">
        <v>14</v>
      </c>
      <c r="AB7" s="472"/>
      <c r="AC7" s="474"/>
      <c r="AD7" s="411"/>
      <c r="AE7" s="411"/>
    </row>
    <row r="8" spans="1:31" x14ac:dyDescent="0.25">
      <c r="A8" s="194"/>
      <c r="B8" s="121"/>
      <c r="C8" s="80"/>
      <c r="D8" s="201"/>
      <c r="E8" s="121"/>
      <c r="F8" s="80"/>
      <c r="G8" s="81"/>
      <c r="K8" s="194"/>
      <c r="L8" s="121"/>
      <c r="M8" s="121"/>
      <c r="N8" s="80"/>
      <c r="O8" s="194"/>
      <c r="P8" s="201"/>
      <c r="Q8" s="121"/>
      <c r="R8" s="80"/>
      <c r="S8" s="81"/>
      <c r="V8" s="293">
        <v>1</v>
      </c>
      <c r="W8" s="382" t="s">
        <v>113</v>
      </c>
      <c r="X8" s="205" t="s">
        <v>139</v>
      </c>
      <c r="Y8" s="207" t="s">
        <v>130</v>
      </c>
      <c r="Z8" s="24" t="s">
        <v>144</v>
      </c>
      <c r="AA8" s="312" t="s">
        <v>11</v>
      </c>
      <c r="AB8" s="76" t="s">
        <v>151</v>
      </c>
      <c r="AC8" s="347">
        <v>20540.41</v>
      </c>
      <c r="AD8" s="347">
        <v>20540.41</v>
      </c>
      <c r="AE8" s="233"/>
    </row>
    <row r="9" spans="1:31" ht="15.75" thickBot="1" x14ac:dyDescent="0.3">
      <c r="A9" s="194"/>
      <c r="B9" s="121"/>
      <c r="C9" s="80"/>
      <c r="D9" s="201"/>
      <c r="E9" s="121"/>
      <c r="F9" s="80"/>
      <c r="G9" s="81"/>
      <c r="K9" s="194"/>
      <c r="L9" s="121"/>
      <c r="M9" s="121"/>
      <c r="N9" s="80"/>
      <c r="O9" s="194"/>
      <c r="P9" s="201"/>
      <c r="Q9" s="121"/>
      <c r="R9" s="80"/>
      <c r="S9" s="81"/>
      <c r="V9" s="295"/>
      <c r="W9" s="383"/>
      <c r="X9" s="208" t="s">
        <v>143</v>
      </c>
      <c r="Y9" s="195"/>
      <c r="Z9" s="195"/>
      <c r="AA9" s="281" t="s">
        <v>11</v>
      </c>
      <c r="AB9" s="77" t="s">
        <v>152</v>
      </c>
      <c r="AC9" s="344">
        <v>6336.21</v>
      </c>
      <c r="AD9" s="344">
        <v>6336.21</v>
      </c>
      <c r="AE9" s="234"/>
    </row>
    <row r="10" spans="1:31" x14ac:dyDescent="0.25">
      <c r="A10" s="194"/>
      <c r="B10" s="121"/>
      <c r="C10" s="80"/>
      <c r="D10" s="201"/>
      <c r="E10" s="121"/>
      <c r="F10" s="80"/>
      <c r="G10" s="81"/>
      <c r="K10" s="194"/>
      <c r="L10" s="121"/>
      <c r="M10" s="121"/>
      <c r="N10" s="80"/>
      <c r="O10" s="194"/>
      <c r="P10" s="201"/>
      <c r="Q10" s="121"/>
      <c r="R10" s="80"/>
      <c r="S10" s="81"/>
      <c r="V10" s="294"/>
      <c r="W10" s="382"/>
      <c r="X10" s="207"/>
      <c r="Y10" s="207"/>
      <c r="Z10" s="207"/>
      <c r="AA10" s="281" t="s">
        <v>11</v>
      </c>
      <c r="AB10" s="77" t="s">
        <v>153</v>
      </c>
      <c r="AC10" s="344">
        <v>16948.580000000002</v>
      </c>
      <c r="AD10" s="258"/>
      <c r="AE10" s="234">
        <v>16948.580000000002</v>
      </c>
    </row>
    <row r="11" spans="1:31" x14ac:dyDescent="0.25">
      <c r="A11" s="194"/>
      <c r="B11" s="121"/>
      <c r="C11" s="80"/>
      <c r="D11" s="201"/>
      <c r="E11" s="121"/>
      <c r="F11" s="80"/>
      <c r="G11" s="81"/>
      <c r="K11" s="194"/>
      <c r="L11" s="121"/>
      <c r="M11" s="121"/>
      <c r="N11" s="80"/>
      <c r="O11" s="194"/>
      <c r="P11" s="201"/>
      <c r="Q11" s="121"/>
      <c r="R11" s="80"/>
      <c r="S11" s="81"/>
      <c r="V11" s="294"/>
      <c r="W11" s="379"/>
      <c r="X11" s="208"/>
      <c r="Y11" s="284"/>
      <c r="Z11" s="284"/>
      <c r="AA11" s="281" t="s">
        <v>11</v>
      </c>
      <c r="AB11" s="77" t="s">
        <v>154</v>
      </c>
      <c r="AC11" s="344">
        <v>57480.76</v>
      </c>
      <c r="AD11" s="258"/>
      <c r="AE11" s="234">
        <v>57480.76</v>
      </c>
    </row>
    <row r="12" spans="1:31" ht="15.75" thickBot="1" x14ac:dyDescent="0.3">
      <c r="A12" s="194"/>
      <c r="B12" s="121"/>
      <c r="C12" s="80"/>
      <c r="D12" s="201"/>
      <c r="E12" s="121"/>
      <c r="F12" s="80"/>
      <c r="G12" s="81"/>
      <c r="K12" s="194"/>
      <c r="L12" s="121"/>
      <c r="M12" s="121"/>
      <c r="N12" s="80"/>
      <c r="O12" s="194"/>
      <c r="P12" s="201"/>
      <c r="Q12" s="121"/>
      <c r="R12" s="80"/>
      <c r="S12" s="81"/>
      <c r="V12" s="294"/>
      <c r="W12" s="379"/>
      <c r="X12" s="284"/>
      <c r="Y12" s="284"/>
      <c r="Z12" s="284"/>
      <c r="AA12" s="283" t="s">
        <v>11</v>
      </c>
      <c r="AB12" s="54" t="s">
        <v>155</v>
      </c>
      <c r="AC12" s="346">
        <v>47599.12</v>
      </c>
      <c r="AD12" s="68"/>
      <c r="AE12" s="235">
        <v>47599.12</v>
      </c>
    </row>
    <row r="13" spans="1:31" ht="15.75" hidden="1" thickBot="1" x14ac:dyDescent="0.3">
      <c r="A13" s="194"/>
      <c r="B13" s="121"/>
      <c r="C13" s="80"/>
      <c r="D13" s="201"/>
      <c r="E13" s="121"/>
      <c r="F13" s="80"/>
      <c r="G13" s="81"/>
      <c r="K13" s="194"/>
      <c r="L13" s="121"/>
      <c r="M13" s="121"/>
      <c r="N13" s="80"/>
      <c r="O13" s="194"/>
      <c r="P13" s="201"/>
      <c r="Q13" s="121"/>
      <c r="R13" s="80"/>
      <c r="S13" s="81"/>
      <c r="V13" s="295"/>
      <c r="W13" s="383"/>
      <c r="X13" s="220"/>
      <c r="Y13" s="284"/>
      <c r="Z13" s="284"/>
      <c r="AA13" s="70"/>
      <c r="AB13" s="146"/>
      <c r="AC13" s="188"/>
      <c r="AD13" s="84"/>
      <c r="AE13" s="196"/>
    </row>
    <row r="14" spans="1:31" x14ac:dyDescent="0.25">
      <c r="A14" s="194"/>
      <c r="B14" s="121"/>
      <c r="C14" s="80"/>
      <c r="D14" s="201"/>
      <c r="E14" s="121"/>
      <c r="F14" s="80"/>
      <c r="G14" s="81"/>
      <c r="K14" s="194"/>
      <c r="L14" s="121"/>
      <c r="M14" s="121"/>
      <c r="N14" s="80"/>
      <c r="O14" s="194"/>
      <c r="P14" s="201"/>
      <c r="Q14" s="121"/>
      <c r="R14" s="80"/>
      <c r="S14" s="81"/>
      <c r="V14" s="293">
        <v>2</v>
      </c>
      <c r="W14" s="382" t="s">
        <v>113</v>
      </c>
      <c r="X14" s="207" t="s">
        <v>147</v>
      </c>
      <c r="Y14" s="207" t="s">
        <v>36</v>
      </c>
      <c r="Z14" s="24" t="s">
        <v>149</v>
      </c>
      <c r="AA14" s="312" t="s">
        <v>11</v>
      </c>
      <c r="AB14" s="76" t="s">
        <v>156</v>
      </c>
      <c r="AC14" s="347">
        <v>15164.15</v>
      </c>
      <c r="AD14" s="347">
        <v>15164.15</v>
      </c>
      <c r="AE14" s="233"/>
    </row>
    <row r="15" spans="1:31" x14ac:dyDescent="0.25">
      <c r="A15" s="194"/>
      <c r="B15" s="121"/>
      <c r="C15" s="80"/>
      <c r="D15" s="201"/>
      <c r="E15" s="121"/>
      <c r="F15" s="80"/>
      <c r="G15" s="81"/>
      <c r="K15" s="194"/>
      <c r="L15" s="121"/>
      <c r="M15" s="121"/>
      <c r="N15" s="80"/>
      <c r="O15" s="194"/>
      <c r="P15" s="201"/>
      <c r="Q15" s="121"/>
      <c r="R15" s="80"/>
      <c r="S15" s="81"/>
      <c r="V15" s="294"/>
      <c r="W15" s="379"/>
      <c r="X15" s="284" t="s">
        <v>148</v>
      </c>
      <c r="Y15" s="284"/>
      <c r="Z15" s="284"/>
      <c r="AA15" s="281" t="s">
        <v>11</v>
      </c>
      <c r="AB15" s="77" t="s">
        <v>157</v>
      </c>
      <c r="AC15" s="344">
        <v>7151.42</v>
      </c>
      <c r="AD15" s="258"/>
      <c r="AE15" s="234">
        <v>7151.42</v>
      </c>
    </row>
    <row r="16" spans="1:31" ht="15.75" thickBot="1" x14ac:dyDescent="0.3">
      <c r="A16" s="194"/>
      <c r="B16" s="121"/>
      <c r="C16" s="80"/>
      <c r="D16" s="201"/>
      <c r="E16" s="121"/>
      <c r="F16" s="80"/>
      <c r="G16" s="81"/>
      <c r="K16" s="194"/>
      <c r="L16" s="121"/>
      <c r="M16" s="121"/>
      <c r="N16" s="80"/>
      <c r="O16" s="194"/>
      <c r="P16" s="201"/>
      <c r="Q16" s="121"/>
      <c r="R16" s="80"/>
      <c r="S16" s="81"/>
      <c r="V16" s="295"/>
      <c r="W16" s="383"/>
      <c r="X16" s="206"/>
      <c r="Y16" s="195"/>
      <c r="Z16" s="195"/>
      <c r="AA16" s="281" t="s">
        <v>11</v>
      </c>
      <c r="AB16" s="77" t="s">
        <v>158</v>
      </c>
      <c r="AC16" s="344">
        <v>35930.980000000003</v>
      </c>
      <c r="AD16" s="258"/>
      <c r="AE16" s="234">
        <v>35930.980000000003</v>
      </c>
    </row>
    <row r="17" spans="1:34" ht="15.75" thickBot="1" x14ac:dyDescent="0.3">
      <c r="A17" s="194"/>
      <c r="B17" s="121"/>
      <c r="C17" s="80"/>
      <c r="D17" s="201"/>
      <c r="E17" s="121"/>
      <c r="F17" s="80"/>
      <c r="G17" s="81"/>
      <c r="K17" s="194"/>
      <c r="L17" s="121"/>
      <c r="M17" s="121"/>
      <c r="N17" s="80"/>
      <c r="O17" s="194"/>
      <c r="P17" s="201"/>
      <c r="Q17" s="121"/>
      <c r="R17" s="80"/>
      <c r="S17" s="81"/>
      <c r="V17" s="383"/>
      <c r="W17" s="383"/>
      <c r="X17" s="262"/>
      <c r="Y17" s="408"/>
      <c r="Z17" s="408"/>
      <c r="AA17" s="283" t="s">
        <v>11</v>
      </c>
      <c r="AB17" s="54" t="s">
        <v>159</v>
      </c>
      <c r="AC17" s="346">
        <v>14848.6</v>
      </c>
      <c r="AD17" s="68"/>
      <c r="AE17" s="235">
        <v>14848.6</v>
      </c>
    </row>
    <row r="18" spans="1:34" ht="15.75" hidden="1" thickBot="1" x14ac:dyDescent="0.3">
      <c r="A18" s="194"/>
      <c r="B18" s="121"/>
      <c r="C18" s="80"/>
      <c r="D18" s="201"/>
      <c r="E18" s="121"/>
      <c r="F18" s="80"/>
      <c r="G18" s="81"/>
      <c r="K18" s="194"/>
      <c r="L18" s="121"/>
      <c r="M18" s="121"/>
      <c r="N18" s="80"/>
      <c r="O18" s="194"/>
      <c r="P18" s="201"/>
      <c r="Q18" s="121"/>
      <c r="R18" s="80"/>
      <c r="S18" s="81"/>
      <c r="V18" s="437"/>
      <c r="W18" s="437"/>
      <c r="X18" s="256"/>
      <c r="Y18" s="284"/>
      <c r="Z18" s="284"/>
      <c r="AA18" s="368"/>
      <c r="AB18" s="140"/>
      <c r="AC18" s="351"/>
      <c r="AD18" s="232"/>
      <c r="AE18" s="141"/>
    </row>
    <row r="19" spans="1:34" ht="15.75" hidden="1" thickBot="1" x14ac:dyDescent="0.3">
      <c r="A19" s="194"/>
      <c r="B19" s="121"/>
      <c r="C19" s="80"/>
      <c r="D19" s="201"/>
      <c r="E19" s="121"/>
      <c r="F19" s="80"/>
      <c r="G19" s="81"/>
      <c r="K19" s="194"/>
      <c r="L19" s="121"/>
      <c r="M19" s="121"/>
      <c r="N19" s="80"/>
      <c r="O19" s="194"/>
      <c r="P19" s="201"/>
      <c r="Q19" s="121"/>
      <c r="R19" s="80"/>
      <c r="S19" s="81"/>
      <c r="V19" s="437"/>
      <c r="W19" s="437"/>
      <c r="X19" s="292"/>
      <c r="Y19" s="284"/>
      <c r="Z19" s="284"/>
      <c r="AA19" s="217"/>
      <c r="AB19" s="77"/>
      <c r="AC19" s="344"/>
      <c r="AD19" s="258"/>
      <c r="AE19" s="234"/>
    </row>
    <row r="20" spans="1:34" ht="15.75" hidden="1" thickBot="1" x14ac:dyDescent="0.3">
      <c r="A20" s="194"/>
      <c r="B20" s="121"/>
      <c r="C20" s="80"/>
      <c r="D20" s="201"/>
      <c r="E20" s="121"/>
      <c r="F20" s="80"/>
      <c r="G20" s="81"/>
      <c r="K20" s="194"/>
      <c r="L20" s="121"/>
      <c r="M20" s="121"/>
      <c r="N20" s="80"/>
      <c r="O20" s="194"/>
      <c r="P20" s="201"/>
      <c r="Q20" s="121"/>
      <c r="R20" s="80"/>
      <c r="S20" s="81"/>
      <c r="V20" s="437"/>
      <c r="W20" s="437"/>
      <c r="X20" s="58"/>
      <c r="Y20" s="396"/>
      <c r="Z20" s="396"/>
      <c r="AA20" s="58"/>
      <c r="AB20" s="77"/>
      <c r="AC20" s="344"/>
      <c r="AD20" s="258"/>
      <c r="AE20" s="234"/>
    </row>
    <row r="21" spans="1:34" ht="15.75" hidden="1" thickBot="1" x14ac:dyDescent="0.3">
      <c r="A21" s="194"/>
      <c r="B21" s="121"/>
      <c r="C21" s="80"/>
      <c r="D21" s="201"/>
      <c r="E21" s="121"/>
      <c r="F21" s="80"/>
      <c r="G21" s="81"/>
      <c r="K21" s="194"/>
      <c r="L21" s="121"/>
      <c r="M21" s="121"/>
      <c r="N21" s="80"/>
      <c r="O21" s="194"/>
      <c r="P21" s="201"/>
      <c r="Q21" s="121"/>
      <c r="R21" s="80"/>
      <c r="S21" s="81"/>
      <c r="V21" s="437"/>
      <c r="W21" s="437"/>
      <c r="X21" s="106"/>
      <c r="Y21" s="393"/>
      <c r="Z21" s="393"/>
      <c r="AA21" s="286"/>
      <c r="AB21" s="105"/>
      <c r="AC21" s="345"/>
      <c r="AD21" s="258"/>
      <c r="AE21" s="118"/>
    </row>
    <row r="22" spans="1:34" x14ac:dyDescent="0.25">
      <c r="A22" s="194"/>
      <c r="B22" s="121"/>
      <c r="C22" s="80"/>
      <c r="D22" s="201"/>
      <c r="E22" s="121"/>
      <c r="F22" s="80"/>
      <c r="G22" s="81"/>
      <c r="K22" s="194"/>
      <c r="L22" s="121"/>
      <c r="M22" s="121"/>
      <c r="N22" s="80"/>
      <c r="O22" s="194"/>
      <c r="P22" s="201"/>
      <c r="Q22" s="121"/>
      <c r="R22" s="80"/>
      <c r="S22" s="81"/>
      <c r="V22" s="449">
        <v>3</v>
      </c>
      <c r="W22" s="458" t="s">
        <v>113</v>
      </c>
      <c r="X22" s="214" t="s">
        <v>147</v>
      </c>
      <c r="Y22" s="207" t="s">
        <v>137</v>
      </c>
      <c r="Z22" s="24" t="s">
        <v>161</v>
      </c>
      <c r="AA22" s="312" t="s">
        <v>11</v>
      </c>
      <c r="AB22" s="76" t="s">
        <v>162</v>
      </c>
      <c r="AC22" s="347">
        <v>43700.44</v>
      </c>
      <c r="AD22" s="258"/>
      <c r="AE22" s="233">
        <v>43700.44</v>
      </c>
    </row>
    <row r="23" spans="1:34" ht="15.75" thickBot="1" x14ac:dyDescent="0.3">
      <c r="A23" s="194"/>
      <c r="B23" s="121"/>
      <c r="C23" s="80"/>
      <c r="D23" s="201"/>
      <c r="E23" s="121"/>
      <c r="F23" s="80"/>
      <c r="G23" s="81"/>
      <c r="K23" s="194"/>
      <c r="L23" s="121"/>
      <c r="M23" s="121"/>
      <c r="N23" s="80"/>
      <c r="O23" s="194"/>
      <c r="P23" s="201"/>
      <c r="Q23" s="121"/>
      <c r="R23" s="80"/>
      <c r="S23" s="81"/>
      <c r="V23" s="451"/>
      <c r="W23" s="455"/>
      <c r="X23" s="195" t="s">
        <v>160</v>
      </c>
      <c r="Y23" s="284"/>
      <c r="Z23" s="284"/>
      <c r="AA23" s="226"/>
      <c r="AB23" s="54"/>
      <c r="AC23" s="346"/>
      <c r="AD23" s="258"/>
      <c r="AE23" s="234"/>
    </row>
    <row r="24" spans="1:34" ht="15.75" hidden="1" thickBot="1" x14ac:dyDescent="0.3">
      <c r="A24" s="194"/>
      <c r="B24" s="121"/>
      <c r="C24" s="80"/>
      <c r="D24" s="201"/>
      <c r="E24" s="121"/>
      <c r="F24" s="80"/>
      <c r="G24" s="81"/>
      <c r="K24" s="194"/>
      <c r="L24" s="121"/>
      <c r="M24" s="121"/>
      <c r="N24" s="80"/>
      <c r="O24" s="194"/>
      <c r="P24" s="201"/>
      <c r="Q24" s="121"/>
      <c r="R24" s="80"/>
      <c r="S24" s="81"/>
      <c r="V24" s="459">
        <v>2</v>
      </c>
      <c r="W24" s="306" t="s">
        <v>113</v>
      </c>
      <c r="X24" s="205"/>
      <c r="Y24" s="207"/>
      <c r="Z24" s="207"/>
      <c r="AA24" s="312"/>
      <c r="AB24" s="76"/>
      <c r="AC24" s="347"/>
      <c r="AD24" s="258"/>
      <c r="AE24" s="234"/>
    </row>
    <row r="25" spans="1:34" ht="15.75" hidden="1" thickBot="1" x14ac:dyDescent="0.3">
      <c r="A25" s="194"/>
      <c r="B25" s="121"/>
      <c r="C25" s="80"/>
      <c r="D25" s="201"/>
      <c r="E25" s="121"/>
      <c r="F25" s="80"/>
      <c r="G25" s="81"/>
      <c r="K25" s="194"/>
      <c r="L25" s="121"/>
      <c r="M25" s="121"/>
      <c r="N25" s="80"/>
      <c r="O25" s="194"/>
      <c r="P25" s="201"/>
      <c r="Q25" s="121"/>
      <c r="R25" s="80"/>
      <c r="S25" s="81"/>
      <c r="V25" s="460"/>
      <c r="W25" s="461"/>
      <c r="X25" s="208"/>
      <c r="Y25" s="284"/>
      <c r="Z25" s="284"/>
      <c r="AA25" s="281"/>
      <c r="AB25" s="77"/>
      <c r="AC25" s="344"/>
      <c r="AD25" s="258"/>
      <c r="AE25" s="234"/>
    </row>
    <row r="26" spans="1:34" ht="15.75" hidden="1" thickBot="1" x14ac:dyDescent="0.3">
      <c r="A26" s="194"/>
      <c r="B26" s="121"/>
      <c r="C26" s="80"/>
      <c r="D26" s="201"/>
      <c r="E26" s="121"/>
      <c r="F26" s="80"/>
      <c r="G26" s="81"/>
      <c r="K26" s="194"/>
      <c r="L26" s="121"/>
      <c r="M26" s="121"/>
      <c r="N26" s="80"/>
      <c r="O26" s="194"/>
      <c r="P26" s="201"/>
      <c r="Q26" s="121"/>
      <c r="R26" s="80"/>
      <c r="S26" s="81"/>
      <c r="V26" s="450"/>
      <c r="W26" s="462"/>
      <c r="X26" s="483"/>
      <c r="Y26" s="392"/>
      <c r="Z26" s="392"/>
      <c r="AA26" s="120"/>
      <c r="AB26" s="105"/>
      <c r="AC26" s="345"/>
      <c r="AD26" s="258"/>
      <c r="AE26" s="234"/>
    </row>
    <row r="27" spans="1:34" ht="15.75" hidden="1" thickBot="1" x14ac:dyDescent="0.3">
      <c r="A27" s="102">
        <v>2</v>
      </c>
      <c r="B27" s="75" t="s">
        <v>37</v>
      </c>
      <c r="C27" s="18" t="s">
        <v>36</v>
      </c>
      <c r="D27" s="99" t="s">
        <v>33</v>
      </c>
      <c r="E27" s="98" t="s">
        <v>11</v>
      </c>
      <c r="F27" s="76" t="s">
        <v>45</v>
      </c>
      <c r="G27" s="233">
        <v>7988.32</v>
      </c>
      <c r="K27" s="103"/>
      <c r="L27" s="136"/>
      <c r="M27" s="136"/>
      <c r="N27" s="6"/>
      <c r="O27" s="5"/>
      <c r="P27" s="139"/>
      <c r="Q27" s="88"/>
      <c r="R27" s="140"/>
      <c r="S27" s="141"/>
      <c r="V27" s="451"/>
      <c r="W27" s="444"/>
      <c r="X27" s="484"/>
      <c r="Y27" s="393"/>
      <c r="Z27" s="393"/>
      <c r="AA27" s="393"/>
      <c r="AB27" s="393"/>
      <c r="AC27" s="345"/>
      <c r="AD27" s="258"/>
      <c r="AE27" s="234"/>
    </row>
    <row r="28" spans="1:34" ht="15.75" customHeight="1" thickBot="1" x14ac:dyDescent="0.3">
      <c r="A28" s="485" t="s">
        <v>19</v>
      </c>
      <c r="B28" s="486"/>
      <c r="C28" s="486"/>
      <c r="D28" s="486"/>
      <c r="E28" s="486"/>
      <c r="F28" s="487"/>
      <c r="G28" s="15">
        <f>SUM(G27:G27)</f>
        <v>7988.32</v>
      </c>
      <c r="K28" s="488" t="s">
        <v>19</v>
      </c>
      <c r="L28" s="489"/>
      <c r="M28" s="489"/>
      <c r="N28" s="489"/>
      <c r="O28" s="489"/>
      <c r="P28" s="489"/>
      <c r="Q28" s="489"/>
      <c r="R28" s="490"/>
      <c r="S28" s="92">
        <f>SUM(S27:S27)</f>
        <v>0</v>
      </c>
      <c r="V28" s="440" t="s">
        <v>19</v>
      </c>
      <c r="W28" s="441"/>
      <c r="X28" s="441"/>
      <c r="Y28" s="441"/>
      <c r="Z28" s="441"/>
      <c r="AA28" s="441"/>
      <c r="AB28" s="442"/>
      <c r="AC28" s="348">
        <f xml:space="preserve"> SUM(AC8:AC26)</f>
        <v>265700.67000000004</v>
      </c>
      <c r="AD28" s="348">
        <f t="shared" ref="AD28:AE28" si="0" xml:space="preserve"> SUM(AD8:AD26)</f>
        <v>42040.77</v>
      </c>
      <c r="AE28" s="15">
        <f t="shared" si="0"/>
        <v>223659.9</v>
      </c>
    </row>
    <row r="29" spans="1:34" ht="15" hidden="1" customHeight="1" thickBot="1" x14ac:dyDescent="0.3">
      <c r="A29" s="10"/>
      <c r="B29" s="111"/>
      <c r="C29" s="48"/>
      <c r="D29" s="33"/>
      <c r="E29" s="6"/>
      <c r="F29" s="41"/>
      <c r="G29" s="84"/>
      <c r="K29" s="5"/>
      <c r="L29" s="131"/>
      <c r="M29" s="331"/>
      <c r="N29" s="137"/>
      <c r="O29" s="137"/>
      <c r="P29" s="19"/>
      <c r="Q29" s="18"/>
      <c r="R29" s="133"/>
      <c r="S29" s="215"/>
      <c r="V29" s="491"/>
      <c r="W29" s="493"/>
      <c r="X29" s="495"/>
      <c r="Y29" s="394"/>
      <c r="Z29" s="497"/>
      <c r="AA29" s="298"/>
      <c r="AB29" s="299"/>
      <c r="AC29" s="349"/>
      <c r="AD29" s="251"/>
      <c r="AE29" s="249"/>
      <c r="AH29" s="219"/>
    </row>
    <row r="30" spans="1:34" ht="15" hidden="1" customHeight="1" thickBot="1" x14ac:dyDescent="0.3">
      <c r="A30" s="10"/>
      <c r="B30" s="111"/>
      <c r="C30" s="48"/>
      <c r="D30" s="33"/>
      <c r="E30" s="6"/>
      <c r="F30" s="41"/>
      <c r="G30" s="84"/>
      <c r="K30" s="5"/>
      <c r="L30" s="131"/>
      <c r="M30" s="331"/>
      <c r="N30" s="137"/>
      <c r="O30" s="137"/>
      <c r="P30" s="19"/>
      <c r="Q30" s="18"/>
      <c r="R30" s="133"/>
      <c r="S30" s="215"/>
      <c r="V30" s="492"/>
      <c r="W30" s="494"/>
      <c r="X30" s="496"/>
      <c r="Y30" s="395"/>
      <c r="Z30" s="498"/>
      <c r="AA30" s="248"/>
      <c r="AB30" s="247"/>
      <c r="AC30" s="350"/>
      <c r="AD30" s="251"/>
      <c r="AE30" s="249"/>
    </row>
    <row r="31" spans="1:34" ht="15" hidden="1" customHeight="1" thickBot="1" x14ac:dyDescent="0.3">
      <c r="A31" s="10"/>
      <c r="B31" s="111"/>
      <c r="C31" s="48"/>
      <c r="D31" s="33"/>
      <c r="E31" s="6"/>
      <c r="F31" s="41"/>
      <c r="G31" s="84"/>
      <c r="K31" s="5"/>
      <c r="L31" s="131"/>
      <c r="M31" s="331"/>
      <c r="N31" s="137"/>
      <c r="O31" s="137"/>
      <c r="P31" s="19"/>
      <c r="Q31" s="18"/>
      <c r="R31" s="133"/>
      <c r="S31" s="215"/>
      <c r="V31" s="424"/>
      <c r="W31" s="391"/>
      <c r="X31" s="392"/>
      <c r="Y31" s="392"/>
      <c r="Z31" s="392"/>
      <c r="AA31" s="392"/>
      <c r="AB31" s="140"/>
      <c r="AC31" s="351"/>
      <c r="AD31" s="258"/>
      <c r="AE31" s="234"/>
    </row>
    <row r="32" spans="1:34" ht="17.25" hidden="1" customHeight="1" x14ac:dyDescent="0.25">
      <c r="A32" s="10"/>
      <c r="B32" s="111" t="s">
        <v>49</v>
      </c>
      <c r="C32" s="48"/>
      <c r="D32" s="33"/>
      <c r="E32" s="326" t="s">
        <v>9</v>
      </c>
      <c r="F32" s="41" t="s">
        <v>50</v>
      </c>
      <c r="G32" s="84">
        <v>21785.200000000001</v>
      </c>
      <c r="K32" s="476">
        <v>2</v>
      </c>
      <c r="L32" s="131" t="s">
        <v>65</v>
      </c>
      <c r="M32" s="331"/>
      <c r="N32" s="137"/>
      <c r="O32" s="164"/>
      <c r="P32" s="37"/>
      <c r="Q32" s="289"/>
      <c r="R32" s="40"/>
      <c r="S32" s="233"/>
      <c r="V32" s="259"/>
      <c r="W32" s="399"/>
      <c r="X32" s="396"/>
      <c r="Y32" s="396"/>
      <c r="Z32" s="396"/>
      <c r="AA32" s="393"/>
      <c r="AB32" s="105"/>
      <c r="AC32" s="345"/>
      <c r="AD32" s="189"/>
      <c r="AE32" s="118"/>
    </row>
    <row r="33" spans="1:35" ht="17.25" customHeight="1" x14ac:dyDescent="0.25">
      <c r="A33" s="10"/>
      <c r="B33" s="111"/>
      <c r="C33" s="48"/>
      <c r="D33" s="33"/>
      <c r="E33" s="326"/>
      <c r="F33" s="41"/>
      <c r="G33" s="84"/>
      <c r="K33" s="477"/>
      <c r="L33" s="221"/>
      <c r="M33" s="138"/>
      <c r="N33" s="117"/>
      <c r="O33" s="134"/>
      <c r="P33" s="33"/>
      <c r="Q33" s="6"/>
      <c r="R33" s="86"/>
      <c r="S33" s="141"/>
      <c r="V33" s="259">
        <v>2</v>
      </c>
      <c r="W33" s="479" t="s">
        <v>65</v>
      </c>
      <c r="X33" s="207" t="s">
        <v>206</v>
      </c>
      <c r="Y33" s="207" t="s">
        <v>69</v>
      </c>
      <c r="Z33" s="24" t="s">
        <v>208</v>
      </c>
      <c r="AA33" s="312" t="s">
        <v>11</v>
      </c>
      <c r="AB33" s="76" t="s">
        <v>209</v>
      </c>
      <c r="AC33" s="347">
        <v>34374.04</v>
      </c>
      <c r="AD33" s="94"/>
      <c r="AE33" s="233">
        <v>34374.04</v>
      </c>
    </row>
    <row r="34" spans="1:35" ht="17.25" customHeight="1" thickBot="1" x14ac:dyDescent="0.3">
      <c r="A34" s="10"/>
      <c r="B34" s="111"/>
      <c r="C34" s="48"/>
      <c r="D34" s="33"/>
      <c r="E34" s="326"/>
      <c r="F34" s="41"/>
      <c r="G34" s="84"/>
      <c r="K34" s="477"/>
      <c r="L34" s="221"/>
      <c r="M34" s="138"/>
      <c r="N34" s="117"/>
      <c r="O34" s="134"/>
      <c r="P34" s="33"/>
      <c r="Q34" s="6"/>
      <c r="R34" s="86"/>
      <c r="S34" s="141"/>
      <c r="V34" s="259"/>
      <c r="W34" s="480"/>
      <c r="X34" s="284" t="s">
        <v>207</v>
      </c>
      <c r="Y34" s="396"/>
      <c r="Z34" s="396"/>
      <c r="AA34" s="283" t="s">
        <v>11</v>
      </c>
      <c r="AB34" s="54" t="s">
        <v>210</v>
      </c>
      <c r="AC34" s="346">
        <v>13039.36</v>
      </c>
      <c r="AD34" s="346">
        <v>13039.36</v>
      </c>
      <c r="AE34" s="235"/>
    </row>
    <row r="35" spans="1:35" ht="17.25" customHeight="1" thickBot="1" x14ac:dyDescent="0.3">
      <c r="A35" s="10"/>
      <c r="B35" s="111"/>
      <c r="C35" s="48"/>
      <c r="D35" s="33"/>
      <c r="E35" s="326"/>
      <c r="F35" s="41"/>
      <c r="G35" s="84"/>
      <c r="K35" s="477"/>
      <c r="L35" s="221"/>
      <c r="M35" s="138"/>
      <c r="N35" s="117"/>
      <c r="O35" s="134"/>
      <c r="P35" s="33"/>
      <c r="Q35" s="6"/>
      <c r="R35" s="86"/>
      <c r="S35" s="141"/>
      <c r="V35" s="481">
        <v>2</v>
      </c>
      <c r="W35" s="479" t="s">
        <v>65</v>
      </c>
      <c r="X35" s="207" t="s">
        <v>206</v>
      </c>
      <c r="Y35" s="207" t="s">
        <v>92</v>
      </c>
      <c r="Z35" s="24" t="s">
        <v>212</v>
      </c>
      <c r="AA35" s="309" t="s">
        <v>11</v>
      </c>
      <c r="AB35" s="140" t="s">
        <v>213</v>
      </c>
      <c r="AC35" s="351">
        <v>19528.560000000001</v>
      </c>
      <c r="AD35" s="232">
        <v>8062.21</v>
      </c>
      <c r="AE35" s="141">
        <f>AC35-AD35</f>
        <v>11466.350000000002</v>
      </c>
    </row>
    <row r="36" spans="1:35" ht="17.25" customHeight="1" thickBot="1" x14ac:dyDescent="0.3">
      <c r="A36" s="10"/>
      <c r="B36" s="111"/>
      <c r="C36" s="48"/>
      <c r="D36" s="33"/>
      <c r="E36" s="326"/>
      <c r="F36" s="41"/>
      <c r="G36" s="84"/>
      <c r="K36" s="477"/>
      <c r="L36" s="221"/>
      <c r="M36" s="138"/>
      <c r="N36" s="117"/>
      <c r="O36" s="134"/>
      <c r="P36" s="33"/>
      <c r="Q36" s="6"/>
      <c r="R36" s="86"/>
      <c r="S36" s="141"/>
      <c r="V36" s="450"/>
      <c r="W36" s="482"/>
      <c r="X36" s="284" t="s">
        <v>211</v>
      </c>
      <c r="Y36" s="284"/>
      <c r="Z36" s="236"/>
      <c r="AA36" s="312"/>
      <c r="AB36" s="76"/>
      <c r="AC36" s="347"/>
      <c r="AD36" s="258"/>
      <c r="AE36" s="234"/>
    </row>
    <row r="37" spans="1:35" ht="17.25" hidden="1" customHeight="1" x14ac:dyDescent="0.25">
      <c r="A37" s="10"/>
      <c r="B37" s="111"/>
      <c r="C37" s="117"/>
      <c r="D37" s="33"/>
      <c r="E37" s="314"/>
      <c r="F37" s="41"/>
      <c r="G37" s="84"/>
      <c r="K37" s="477"/>
      <c r="L37" s="221"/>
      <c r="M37" s="199"/>
      <c r="N37" s="117"/>
      <c r="O37" s="134"/>
      <c r="P37" s="33"/>
      <c r="Q37" s="6"/>
      <c r="R37" s="41"/>
      <c r="S37" s="196"/>
      <c r="V37" s="384">
        <v>3</v>
      </c>
      <c r="W37" s="479" t="s">
        <v>65</v>
      </c>
      <c r="X37" s="24"/>
      <c r="Y37" s="207"/>
      <c r="Z37" s="24"/>
      <c r="AA37" s="110"/>
      <c r="AB37" s="77"/>
      <c r="AC37" s="344"/>
      <c r="AD37" s="258"/>
      <c r="AE37" s="234"/>
    </row>
    <row r="38" spans="1:35" ht="17.25" hidden="1" customHeight="1" thickBot="1" x14ac:dyDescent="0.3">
      <c r="A38" s="10"/>
      <c r="B38" s="111"/>
      <c r="C38" s="117"/>
      <c r="D38" s="33"/>
      <c r="E38" s="314"/>
      <c r="F38" s="41"/>
      <c r="G38" s="84"/>
      <c r="K38" s="477"/>
      <c r="L38" s="221"/>
      <c r="M38" s="199"/>
      <c r="N38" s="117"/>
      <c r="O38" s="134"/>
      <c r="P38" s="33"/>
      <c r="Q38" s="6"/>
      <c r="R38" s="41"/>
      <c r="S38" s="196"/>
      <c r="V38" s="385"/>
      <c r="W38" s="482"/>
      <c r="X38" s="10"/>
      <c r="Y38" s="195"/>
      <c r="Z38" s="206"/>
      <c r="AA38" s="110"/>
      <c r="AB38" s="77"/>
      <c r="AC38" s="344"/>
      <c r="AD38" s="258"/>
      <c r="AE38" s="234"/>
    </row>
    <row r="39" spans="1:35" ht="17.25" hidden="1" customHeight="1" x14ac:dyDescent="0.25">
      <c r="A39" s="10"/>
      <c r="B39" s="111"/>
      <c r="C39" s="117"/>
      <c r="D39" s="33"/>
      <c r="E39" s="314"/>
      <c r="F39" s="41"/>
      <c r="G39" s="84"/>
      <c r="K39" s="477"/>
      <c r="L39" s="221"/>
      <c r="M39" s="199"/>
      <c r="N39" s="117"/>
      <c r="O39" s="134"/>
      <c r="P39" s="33"/>
      <c r="Q39" s="6"/>
      <c r="R39" s="41"/>
      <c r="S39" s="196"/>
      <c r="V39" s="385"/>
      <c r="W39" s="482"/>
      <c r="X39" s="208"/>
      <c r="Y39" s="284"/>
      <c r="Z39" s="238"/>
      <c r="AA39" s="110"/>
      <c r="AB39" s="77"/>
      <c r="AC39" s="344"/>
      <c r="AD39" s="258"/>
      <c r="AE39" s="234"/>
    </row>
    <row r="40" spans="1:35" ht="17.25" hidden="1" customHeight="1" x14ac:dyDescent="0.25">
      <c r="A40" s="10"/>
      <c r="B40" s="111"/>
      <c r="C40" s="117"/>
      <c r="D40" s="33"/>
      <c r="E40" s="314"/>
      <c r="F40" s="41"/>
      <c r="G40" s="84"/>
      <c r="K40" s="477"/>
      <c r="L40" s="221"/>
      <c r="M40" s="199"/>
      <c r="N40" s="117"/>
      <c r="O40" s="134"/>
      <c r="P40" s="33"/>
      <c r="Q40" s="6"/>
      <c r="R40" s="41"/>
      <c r="S40" s="196"/>
      <c r="V40" s="385"/>
      <c r="W40" s="482"/>
      <c r="X40" s="208"/>
      <c r="Y40" s="284"/>
      <c r="Z40" s="238"/>
      <c r="AA40" s="110"/>
      <c r="AB40" s="77"/>
      <c r="AC40" s="344"/>
      <c r="AD40" s="258"/>
      <c r="AE40" s="234"/>
      <c r="AI40" s="69"/>
    </row>
    <row r="41" spans="1:35" ht="17.25" hidden="1" customHeight="1" x14ac:dyDescent="0.25">
      <c r="A41" s="10"/>
      <c r="B41" s="111"/>
      <c r="C41" s="117"/>
      <c r="D41" s="33"/>
      <c r="E41" s="314"/>
      <c r="F41" s="41"/>
      <c r="G41" s="84"/>
      <c r="K41" s="477"/>
      <c r="L41" s="221"/>
      <c r="M41" s="199"/>
      <c r="N41" s="117"/>
      <c r="O41" s="134"/>
      <c r="P41" s="33"/>
      <c r="Q41" s="6"/>
      <c r="R41" s="41"/>
      <c r="S41" s="196"/>
      <c r="V41" s="385"/>
      <c r="W41" s="482"/>
      <c r="X41" s="208"/>
      <c r="Y41" s="284"/>
      <c r="Z41" s="238"/>
      <c r="AA41" s="110"/>
      <c r="AB41" s="77"/>
      <c r="AC41" s="344"/>
      <c r="AD41" s="258"/>
      <c r="AE41" s="234"/>
    </row>
    <row r="42" spans="1:35" ht="17.25" hidden="1" customHeight="1" thickBot="1" x14ac:dyDescent="0.3">
      <c r="A42" s="10"/>
      <c r="B42" s="111"/>
      <c r="C42" s="117"/>
      <c r="D42" s="33"/>
      <c r="E42" s="314"/>
      <c r="F42" s="41"/>
      <c r="G42" s="84"/>
      <c r="K42" s="477"/>
      <c r="L42" s="221"/>
      <c r="M42" s="199"/>
      <c r="N42" s="117"/>
      <c r="O42" s="134"/>
      <c r="P42" s="33"/>
      <c r="Q42" s="6"/>
      <c r="R42" s="41"/>
      <c r="S42" s="196"/>
      <c r="V42" s="386"/>
      <c r="W42" s="482"/>
      <c r="X42" s="195"/>
      <c r="Y42" s="195"/>
      <c r="Z42" s="239"/>
      <c r="AA42" s="110"/>
      <c r="AB42" s="77"/>
      <c r="AC42" s="344"/>
      <c r="AD42" s="258"/>
      <c r="AE42" s="234"/>
    </row>
    <row r="43" spans="1:35" ht="17.25" hidden="1" customHeight="1" x14ac:dyDescent="0.25">
      <c r="A43" s="10"/>
      <c r="B43" s="111"/>
      <c r="C43" s="117"/>
      <c r="D43" s="33"/>
      <c r="E43" s="314"/>
      <c r="F43" s="41"/>
      <c r="G43" s="84"/>
      <c r="K43" s="477"/>
      <c r="L43" s="221"/>
      <c r="M43" s="199"/>
      <c r="N43" s="117"/>
      <c r="O43" s="134"/>
      <c r="P43" s="33"/>
      <c r="Q43" s="6"/>
      <c r="R43" s="41"/>
      <c r="S43" s="196"/>
      <c r="V43" s="385"/>
      <c r="W43" s="388"/>
      <c r="X43" s="220"/>
      <c r="Y43" s="284"/>
      <c r="Z43" s="238"/>
      <c r="AA43" s="389"/>
      <c r="AB43" s="240"/>
      <c r="AC43" s="388"/>
      <c r="AD43" s="399"/>
      <c r="AE43" s="430"/>
    </row>
    <row r="44" spans="1:35" ht="17.25" hidden="1" customHeight="1" x14ac:dyDescent="0.25">
      <c r="A44" s="10"/>
      <c r="B44" s="111"/>
      <c r="C44" s="117"/>
      <c r="D44" s="33"/>
      <c r="E44" s="314"/>
      <c r="F44" s="41"/>
      <c r="G44" s="84"/>
      <c r="K44" s="477"/>
      <c r="L44" s="221"/>
      <c r="M44" s="199"/>
      <c r="N44" s="117"/>
      <c r="O44" s="134"/>
      <c r="P44" s="33"/>
      <c r="Q44" s="6"/>
      <c r="R44" s="41"/>
      <c r="S44" s="196"/>
      <c r="V44" s="385"/>
      <c r="W44" s="388"/>
      <c r="X44" s="220"/>
      <c r="Y44" s="284"/>
      <c r="Z44" s="238"/>
      <c r="AA44" s="389"/>
      <c r="AB44" s="240"/>
      <c r="AC44" s="388"/>
      <c r="AD44" s="399"/>
      <c r="AE44" s="430"/>
    </row>
    <row r="45" spans="1:35" ht="17.25" hidden="1" customHeight="1" thickBot="1" x14ac:dyDescent="0.3">
      <c r="A45" s="10"/>
      <c r="B45" s="111"/>
      <c r="C45" s="117"/>
      <c r="D45" s="33"/>
      <c r="E45" s="314"/>
      <c r="F45" s="41"/>
      <c r="G45" s="84"/>
      <c r="K45" s="477"/>
      <c r="L45" s="221"/>
      <c r="M45" s="199"/>
      <c r="N45" s="117"/>
      <c r="O45" s="134"/>
      <c r="P45" s="33"/>
      <c r="Q45" s="6"/>
      <c r="R45" s="41"/>
      <c r="S45" s="196"/>
      <c r="V45" s="385"/>
      <c r="W45" s="388"/>
      <c r="X45" s="220"/>
      <c r="Y45" s="284"/>
      <c r="Z45" s="238"/>
      <c r="AA45" s="389"/>
      <c r="AB45" s="240"/>
      <c r="AC45" s="388"/>
      <c r="AD45" s="399"/>
      <c r="AE45" s="430"/>
    </row>
    <row r="46" spans="1:35" ht="15.75" hidden="1" customHeight="1" x14ac:dyDescent="0.25">
      <c r="A46" s="10"/>
      <c r="B46" s="111"/>
      <c r="C46" s="117"/>
      <c r="D46" s="33"/>
      <c r="E46" s="314"/>
      <c r="F46" s="41"/>
      <c r="G46" s="84"/>
      <c r="K46" s="477"/>
      <c r="L46" s="111"/>
      <c r="M46" s="199"/>
      <c r="N46" s="117"/>
      <c r="O46" s="134"/>
      <c r="P46" s="33"/>
      <c r="Q46" s="314"/>
      <c r="R46" s="41"/>
      <c r="S46" s="196"/>
      <c r="V46" s="382">
        <v>4</v>
      </c>
      <c r="W46" s="382" t="s">
        <v>65</v>
      </c>
      <c r="X46" s="207"/>
      <c r="Y46" s="207"/>
      <c r="Z46" s="24"/>
      <c r="AA46" s="312"/>
      <c r="AB46" s="76"/>
      <c r="AC46" s="347"/>
      <c r="AD46" s="258"/>
      <c r="AE46" s="234"/>
    </row>
    <row r="47" spans="1:35" ht="15.75" hidden="1" customHeight="1" thickBot="1" x14ac:dyDescent="0.3">
      <c r="A47" s="10"/>
      <c r="B47" s="111"/>
      <c r="C47" s="117"/>
      <c r="D47" s="33"/>
      <c r="E47" s="314"/>
      <c r="F47" s="41"/>
      <c r="G47" s="84"/>
      <c r="K47" s="477"/>
      <c r="L47" s="111"/>
      <c r="M47" s="199"/>
      <c r="N47" s="117"/>
      <c r="O47" s="134"/>
      <c r="P47" s="33"/>
      <c r="Q47" s="314"/>
      <c r="R47" s="41"/>
      <c r="S47" s="196"/>
      <c r="V47" s="379"/>
      <c r="W47" s="379"/>
      <c r="X47" s="195"/>
      <c r="Y47" s="284"/>
      <c r="Z47" s="5"/>
      <c r="AA47" s="283"/>
      <c r="AB47" s="54"/>
      <c r="AC47" s="346"/>
      <c r="AD47" s="258"/>
      <c r="AE47" s="234"/>
    </row>
    <row r="48" spans="1:35" ht="15.75" hidden="1" customHeight="1" x14ac:dyDescent="0.25">
      <c r="A48" s="10"/>
      <c r="B48" s="111"/>
      <c r="C48" s="117"/>
      <c r="D48" s="33"/>
      <c r="E48" s="314"/>
      <c r="F48" s="41"/>
      <c r="G48" s="84"/>
      <c r="K48" s="477"/>
      <c r="L48" s="111"/>
      <c r="M48" s="199"/>
      <c r="N48" s="117"/>
      <c r="O48" s="134"/>
      <c r="P48" s="33"/>
      <c r="Q48" s="314"/>
      <c r="R48" s="41"/>
      <c r="S48" s="196"/>
      <c r="V48" s="379"/>
      <c r="W48" s="379"/>
      <c r="X48" s="284"/>
      <c r="Y48" s="284"/>
      <c r="Z48" s="208"/>
      <c r="AA48" s="222"/>
      <c r="AB48" s="30"/>
      <c r="AC48" s="344"/>
      <c r="AD48" s="258"/>
      <c r="AE48" s="234"/>
    </row>
    <row r="49" spans="1:35" ht="15.75" hidden="1" customHeight="1" thickBot="1" x14ac:dyDescent="0.3">
      <c r="A49" s="10"/>
      <c r="B49" s="111"/>
      <c r="C49" s="117"/>
      <c r="D49" s="33"/>
      <c r="E49" s="314"/>
      <c r="F49" s="41"/>
      <c r="G49" s="84"/>
      <c r="K49" s="477"/>
      <c r="L49" s="111"/>
      <c r="M49" s="199"/>
      <c r="N49" s="117"/>
      <c r="O49" s="134"/>
      <c r="P49" s="33"/>
      <c r="Q49" s="314"/>
      <c r="R49" s="41"/>
      <c r="S49" s="196"/>
      <c r="V49" s="379"/>
      <c r="W49" s="379"/>
      <c r="X49" s="220"/>
      <c r="Y49" s="284"/>
      <c r="Z49" s="208"/>
      <c r="AA49" s="223"/>
      <c r="AB49" s="25"/>
      <c r="AC49" s="346"/>
      <c r="AD49" s="258"/>
      <c r="AE49" s="234"/>
    </row>
    <row r="50" spans="1:35" ht="15.75" hidden="1" customHeight="1" x14ac:dyDescent="0.25">
      <c r="A50" s="10"/>
      <c r="B50" s="111"/>
      <c r="C50" s="117"/>
      <c r="D50" s="33"/>
      <c r="E50" s="314"/>
      <c r="F50" s="41"/>
      <c r="G50" s="84"/>
      <c r="K50" s="477"/>
      <c r="L50" s="111"/>
      <c r="M50" s="199"/>
      <c r="N50" s="117"/>
      <c r="O50" s="134"/>
      <c r="P50" s="33"/>
      <c r="Q50" s="314"/>
      <c r="R50" s="41"/>
      <c r="S50" s="196"/>
      <c r="V50" s="379"/>
      <c r="W50" s="379"/>
      <c r="X50" s="220"/>
      <c r="Y50" s="284"/>
      <c r="Z50" s="208"/>
      <c r="AA50" s="222"/>
      <c r="AB50" s="30"/>
      <c r="AC50" s="344"/>
      <c r="AD50" s="258"/>
      <c r="AE50" s="234"/>
    </row>
    <row r="51" spans="1:35" ht="15.75" hidden="1" customHeight="1" thickBot="1" x14ac:dyDescent="0.3">
      <c r="A51" s="10"/>
      <c r="B51" s="111"/>
      <c r="C51" s="117"/>
      <c r="D51" s="33"/>
      <c r="E51" s="314"/>
      <c r="F51" s="41"/>
      <c r="G51" s="84"/>
      <c r="K51" s="477"/>
      <c r="L51" s="111"/>
      <c r="M51" s="199"/>
      <c r="N51" s="117"/>
      <c r="O51" s="134"/>
      <c r="P51" s="33"/>
      <c r="Q51" s="314"/>
      <c r="R51" s="41"/>
      <c r="S51" s="196"/>
      <c r="V51" s="383"/>
      <c r="W51" s="383"/>
      <c r="X51" s="241"/>
      <c r="Y51" s="195"/>
      <c r="Z51" s="206"/>
      <c r="AA51" s="223"/>
      <c r="AB51" s="25"/>
      <c r="AC51" s="346"/>
      <c r="AD51" s="258"/>
      <c r="AE51" s="234"/>
    </row>
    <row r="52" spans="1:35" ht="15.75" hidden="1" customHeight="1" thickBot="1" x14ac:dyDescent="0.3">
      <c r="A52" s="10"/>
      <c r="B52" s="111"/>
      <c r="C52" s="117"/>
      <c r="D52" s="33"/>
      <c r="E52" s="314"/>
      <c r="F52" s="41"/>
      <c r="G52" s="84"/>
      <c r="K52" s="477"/>
      <c r="L52" s="111"/>
      <c r="M52" s="199"/>
      <c r="N52" s="117"/>
      <c r="O52" s="134"/>
      <c r="P52" s="33"/>
      <c r="Q52" s="314"/>
      <c r="R52" s="41"/>
      <c r="S52" s="196"/>
      <c r="V52" s="379"/>
      <c r="W52" s="379"/>
      <c r="X52" s="241"/>
      <c r="Y52" s="195"/>
      <c r="Z52" s="255"/>
      <c r="AA52" s="70"/>
      <c r="AB52" s="132"/>
      <c r="AC52" s="188"/>
      <c r="AD52" s="258"/>
      <c r="AE52" s="234"/>
    </row>
    <row r="53" spans="1:35" ht="15.75" hidden="1" customHeight="1" x14ac:dyDescent="0.25">
      <c r="A53" s="10"/>
      <c r="B53" s="111"/>
      <c r="C53" s="117"/>
      <c r="D53" s="33"/>
      <c r="E53" s="314"/>
      <c r="F53" s="41"/>
      <c r="G53" s="84"/>
      <c r="K53" s="477"/>
      <c r="L53" s="111"/>
      <c r="M53" s="199"/>
      <c r="N53" s="117"/>
      <c r="O53" s="134"/>
      <c r="P53" s="33"/>
      <c r="Q53" s="314"/>
      <c r="R53" s="41"/>
      <c r="S53" s="196"/>
      <c r="V53" s="379"/>
      <c r="W53" s="379"/>
      <c r="X53" s="282"/>
      <c r="Y53" s="387"/>
      <c r="Z53" s="407"/>
      <c r="AA53" s="110"/>
      <c r="AB53" s="30"/>
      <c r="AC53" s="344"/>
      <c r="AD53" s="258"/>
      <c r="AE53" s="234"/>
    </row>
    <row r="54" spans="1:35" ht="15.75" hidden="1" customHeight="1" thickBot="1" x14ac:dyDescent="0.3">
      <c r="A54" s="10"/>
      <c r="B54" s="111"/>
      <c r="C54" s="117"/>
      <c r="D54" s="33"/>
      <c r="E54" s="314"/>
      <c r="F54" s="41"/>
      <c r="G54" s="84"/>
      <c r="K54" s="477"/>
      <c r="L54" s="111"/>
      <c r="M54" s="199"/>
      <c r="N54" s="117"/>
      <c r="O54" s="134"/>
      <c r="P54" s="33"/>
      <c r="Q54" s="314"/>
      <c r="R54" s="41"/>
      <c r="S54" s="196"/>
      <c r="V54" s="379"/>
      <c r="W54" s="379"/>
      <c r="X54" s="387"/>
      <c r="Y54" s="387"/>
      <c r="Z54" s="407"/>
      <c r="AA54" s="120"/>
      <c r="AB54" s="31"/>
      <c r="AC54" s="345"/>
      <c r="AD54" s="258"/>
      <c r="AE54" s="234"/>
    </row>
    <row r="55" spans="1:35" ht="15.75" hidden="1" customHeight="1" x14ac:dyDescent="0.25">
      <c r="A55" s="10"/>
      <c r="B55" s="111"/>
      <c r="C55" s="117"/>
      <c r="D55" s="33"/>
      <c r="E55" s="314"/>
      <c r="F55" s="41"/>
      <c r="G55" s="84"/>
      <c r="K55" s="477"/>
      <c r="L55" s="111"/>
      <c r="M55" s="199"/>
      <c r="N55" s="117"/>
      <c r="O55" s="134"/>
      <c r="P55" s="33"/>
      <c r="Q55" s="314"/>
      <c r="R55" s="41"/>
      <c r="S55" s="196"/>
      <c r="V55" s="257">
        <v>5</v>
      </c>
      <c r="W55" s="382" t="s">
        <v>65</v>
      </c>
      <c r="X55" s="207"/>
      <c r="Y55" s="207"/>
      <c r="Z55" s="24"/>
      <c r="AA55" s="264"/>
      <c r="AB55" s="341"/>
      <c r="AC55" s="352"/>
      <c r="AD55" s="258"/>
      <c r="AE55" s="234"/>
      <c r="AI55" s="69"/>
    </row>
    <row r="56" spans="1:35" ht="15.75" hidden="1" customHeight="1" thickBot="1" x14ac:dyDescent="0.3">
      <c r="A56" s="10"/>
      <c r="B56" s="111"/>
      <c r="C56" s="117"/>
      <c r="D56" s="33"/>
      <c r="E56" s="314"/>
      <c r="F56" s="41"/>
      <c r="G56" s="84"/>
      <c r="K56" s="477"/>
      <c r="L56" s="111"/>
      <c r="M56" s="199"/>
      <c r="N56" s="117"/>
      <c r="O56" s="134"/>
      <c r="P56" s="33"/>
      <c r="Q56" s="314"/>
      <c r="R56" s="41"/>
      <c r="S56" s="196"/>
      <c r="V56" s="387"/>
      <c r="W56" s="379"/>
      <c r="X56" s="206"/>
      <c r="Y56" s="284"/>
      <c r="Z56" s="10"/>
      <c r="AA56" s="283"/>
      <c r="AB56" s="54"/>
      <c r="AC56" s="346"/>
      <c r="AD56" s="258"/>
      <c r="AE56" s="234"/>
    </row>
    <row r="57" spans="1:35" ht="15.75" hidden="1" customHeight="1" x14ac:dyDescent="0.25">
      <c r="A57" s="10"/>
      <c r="B57" s="111"/>
      <c r="C57" s="117"/>
      <c r="D57" s="33"/>
      <c r="E57" s="314"/>
      <c r="F57" s="41"/>
      <c r="G57" s="84"/>
      <c r="K57" s="477"/>
      <c r="L57" s="111"/>
      <c r="M57" s="199"/>
      <c r="N57" s="117"/>
      <c r="O57" s="134"/>
      <c r="P57" s="33"/>
      <c r="Q57" s="314"/>
      <c r="R57" s="41"/>
      <c r="S57" s="196"/>
      <c r="V57" s="387"/>
      <c r="W57" s="379"/>
      <c r="X57" s="284"/>
      <c r="Y57" s="284"/>
      <c r="Z57" s="208"/>
      <c r="AA57" s="296"/>
      <c r="AB57" s="140"/>
      <c r="AC57" s="351"/>
      <c r="AD57" s="258"/>
      <c r="AE57" s="234"/>
    </row>
    <row r="58" spans="1:35" ht="15.75" hidden="1" customHeight="1" x14ac:dyDescent="0.25">
      <c r="A58" s="10"/>
      <c r="B58" s="111"/>
      <c r="C58" s="117"/>
      <c r="D58" s="33"/>
      <c r="E58" s="314"/>
      <c r="F58" s="41"/>
      <c r="G58" s="84"/>
      <c r="K58" s="477"/>
      <c r="L58" s="111"/>
      <c r="M58" s="199"/>
      <c r="N58" s="117"/>
      <c r="O58" s="134"/>
      <c r="P58" s="33"/>
      <c r="Q58" s="314"/>
      <c r="R58" s="41"/>
      <c r="S58" s="196"/>
      <c r="V58" s="387"/>
      <c r="W58" s="379"/>
      <c r="X58" s="284"/>
      <c r="Y58" s="284"/>
      <c r="Z58" s="208"/>
      <c r="AA58" s="110"/>
      <c r="AB58" s="77"/>
      <c r="AC58" s="344"/>
      <c r="AD58" s="258"/>
      <c r="AE58" s="234"/>
    </row>
    <row r="59" spans="1:35" ht="15.75" hidden="1" customHeight="1" thickBot="1" x14ac:dyDescent="0.3">
      <c r="A59" s="10"/>
      <c r="B59" s="111"/>
      <c r="C59" s="117"/>
      <c r="D59" s="33"/>
      <c r="E59" s="314"/>
      <c r="F59" s="41"/>
      <c r="G59" s="84"/>
      <c r="K59" s="477"/>
      <c r="L59" s="111"/>
      <c r="M59" s="199"/>
      <c r="N59" s="117"/>
      <c r="O59" s="134"/>
      <c r="P59" s="33"/>
      <c r="Q59" s="314"/>
      <c r="R59" s="41"/>
      <c r="S59" s="196"/>
      <c r="V59" s="412"/>
      <c r="W59" s="383"/>
      <c r="X59" s="206"/>
      <c r="Y59" s="195"/>
      <c r="Z59" s="206"/>
      <c r="AA59" s="79"/>
      <c r="AB59" s="54"/>
      <c r="AC59" s="346"/>
      <c r="AD59" s="258"/>
      <c r="AE59" s="234"/>
    </row>
    <row r="60" spans="1:35" ht="15.75" hidden="1" thickBot="1" x14ac:dyDescent="0.3">
      <c r="A60" s="10"/>
      <c r="B60" s="34"/>
      <c r="C60" s="117"/>
      <c r="D60" s="64"/>
      <c r="E60" s="314" t="s">
        <v>11</v>
      </c>
      <c r="F60" s="41" t="s">
        <v>51</v>
      </c>
      <c r="G60" s="84">
        <v>12093.04</v>
      </c>
      <c r="K60" s="478"/>
      <c r="L60" s="165"/>
      <c r="M60" s="166"/>
      <c r="N60" s="167"/>
      <c r="O60" s="168"/>
      <c r="P60" s="161"/>
      <c r="Q60" s="305"/>
      <c r="R60" s="152"/>
      <c r="S60" s="128"/>
      <c r="V60" s="412"/>
      <c r="W60" s="412"/>
      <c r="X60" s="383"/>
      <c r="Y60" s="383"/>
      <c r="Z60" s="206"/>
      <c r="AA60" s="42"/>
      <c r="AB60" s="51"/>
      <c r="AC60" s="353"/>
      <c r="AD60" s="258"/>
      <c r="AE60" s="234"/>
    </row>
    <row r="61" spans="1:35" ht="15.75" customHeight="1" thickBot="1" x14ac:dyDescent="0.3">
      <c r="A61" s="506" t="s">
        <v>13</v>
      </c>
      <c r="B61" s="507"/>
      <c r="C61" s="507"/>
      <c r="D61" s="507"/>
      <c r="E61" s="507"/>
      <c r="F61" s="508"/>
      <c r="G61" s="61">
        <f>SUM(G29:G60)</f>
        <v>33878.240000000005</v>
      </c>
      <c r="K61" s="509" t="s">
        <v>13</v>
      </c>
      <c r="L61" s="510"/>
      <c r="M61" s="510"/>
      <c r="N61" s="510"/>
      <c r="O61" s="510"/>
      <c r="P61" s="510"/>
      <c r="Q61" s="510"/>
      <c r="R61" s="511"/>
      <c r="S61" s="61">
        <f>SUM(S29:S60)</f>
        <v>0</v>
      </c>
      <c r="V61" s="440" t="s">
        <v>13</v>
      </c>
      <c r="W61" s="441"/>
      <c r="X61" s="441"/>
      <c r="Y61" s="441"/>
      <c r="Z61" s="441"/>
      <c r="AA61" s="441"/>
      <c r="AB61" s="442"/>
      <c r="AC61" s="348">
        <f>SUM(AC29:AC60)</f>
        <v>66941.960000000006</v>
      </c>
      <c r="AD61" s="348">
        <f t="shared" ref="AD61:AE61" si="1">SUM(AD29:AD60)</f>
        <v>21101.57</v>
      </c>
      <c r="AE61" s="15">
        <f t="shared" si="1"/>
        <v>45840.39</v>
      </c>
      <c r="AF61" s="5"/>
      <c r="AG61" s="5"/>
      <c r="AH61" s="5"/>
    </row>
    <row r="62" spans="1:35" ht="15.75" hidden="1" customHeight="1" x14ac:dyDescent="0.25">
      <c r="A62" s="315"/>
      <c r="B62" s="316"/>
      <c r="C62" s="316"/>
      <c r="D62" s="316"/>
      <c r="E62" s="316"/>
      <c r="F62" s="316"/>
      <c r="G62" s="61"/>
      <c r="K62" s="317"/>
      <c r="L62" s="318"/>
      <c r="M62" s="318"/>
      <c r="N62" s="318"/>
      <c r="O62" s="318"/>
      <c r="P62" s="318"/>
      <c r="Q62" s="318"/>
      <c r="R62" s="318"/>
      <c r="S62" s="61"/>
      <c r="V62" s="512"/>
      <c r="W62" s="493"/>
      <c r="X62" s="248"/>
      <c r="Y62" s="248"/>
      <c r="Z62" s="248"/>
      <c r="AA62" s="250"/>
      <c r="AB62" s="248"/>
      <c r="AC62" s="349"/>
      <c r="AD62" s="251"/>
      <c r="AE62" s="249"/>
      <c r="AF62" s="5"/>
      <c r="AG62" s="198"/>
      <c r="AH62" s="475"/>
    </row>
    <row r="63" spans="1:35" ht="15.75" hidden="1" customHeight="1" x14ac:dyDescent="0.25">
      <c r="A63" s="317"/>
      <c r="B63" s="318"/>
      <c r="C63" s="318"/>
      <c r="D63" s="318"/>
      <c r="E63" s="318"/>
      <c r="F63" s="318"/>
      <c r="G63" s="61"/>
      <c r="K63" s="317"/>
      <c r="L63" s="318"/>
      <c r="M63" s="318"/>
      <c r="N63" s="318"/>
      <c r="O63" s="318"/>
      <c r="P63" s="318"/>
      <c r="Q63" s="318"/>
      <c r="R63" s="318"/>
      <c r="S63" s="61"/>
      <c r="V63" s="512"/>
      <c r="W63" s="493"/>
      <c r="X63" s="252"/>
      <c r="Y63" s="252"/>
      <c r="Z63" s="252"/>
      <c r="AA63" s="250"/>
      <c r="AB63" s="248"/>
      <c r="AC63" s="349"/>
      <c r="AD63" s="251"/>
      <c r="AE63" s="249"/>
      <c r="AF63" s="5"/>
      <c r="AG63" s="198"/>
      <c r="AH63" s="475"/>
    </row>
    <row r="64" spans="1:35" ht="15.75" hidden="1" customHeight="1" x14ac:dyDescent="0.25">
      <c r="A64" s="317"/>
      <c r="B64" s="318"/>
      <c r="C64" s="318"/>
      <c r="D64" s="318"/>
      <c r="E64" s="318"/>
      <c r="F64" s="318"/>
      <c r="G64" s="61"/>
      <c r="K64" s="317"/>
      <c r="L64" s="318"/>
      <c r="M64" s="318"/>
      <c r="N64" s="318"/>
      <c r="O64" s="318"/>
      <c r="P64" s="318"/>
      <c r="Q64" s="318"/>
      <c r="R64" s="318"/>
      <c r="S64" s="61"/>
      <c r="V64" s="512"/>
      <c r="W64" s="493"/>
      <c r="X64" s="252"/>
      <c r="Y64" s="252"/>
      <c r="Z64" s="252"/>
      <c r="AA64" s="250"/>
      <c r="AB64" s="248"/>
      <c r="AC64" s="349"/>
      <c r="AD64" s="251"/>
      <c r="AE64" s="249"/>
      <c r="AF64" s="5"/>
      <c r="AG64" s="198"/>
      <c r="AH64" s="475"/>
    </row>
    <row r="65" spans="1:40" ht="15.75" hidden="1" customHeight="1" x14ac:dyDescent="0.25">
      <c r="A65" s="317"/>
      <c r="B65" s="318"/>
      <c r="C65" s="318"/>
      <c r="D65" s="318"/>
      <c r="E65" s="318"/>
      <c r="F65" s="318"/>
      <c r="G65" s="61"/>
      <c r="K65" s="317"/>
      <c r="L65" s="318"/>
      <c r="M65" s="318"/>
      <c r="N65" s="318"/>
      <c r="O65" s="318"/>
      <c r="P65" s="318"/>
      <c r="Q65" s="318"/>
      <c r="R65" s="318"/>
      <c r="S65" s="61"/>
      <c r="V65" s="513"/>
      <c r="W65" s="494"/>
      <c r="X65" s="252"/>
      <c r="Y65" s="252"/>
      <c r="Z65" s="252"/>
      <c r="AA65" s="250"/>
      <c r="AB65" s="248"/>
      <c r="AC65" s="369"/>
      <c r="AD65" s="370"/>
      <c r="AE65" s="431"/>
      <c r="AF65" s="5"/>
      <c r="AG65" s="5"/>
      <c r="AH65" s="439"/>
      <c r="AN65" s="219"/>
    </row>
    <row r="66" spans="1:40" ht="15.75" customHeight="1" thickBot="1" x14ac:dyDescent="0.3">
      <c r="A66" s="329"/>
      <c r="B66" s="330"/>
      <c r="C66" s="330"/>
      <c r="D66" s="330"/>
      <c r="E66" s="330"/>
      <c r="F66" s="330"/>
      <c r="G66" s="229"/>
      <c r="H66" s="14"/>
      <c r="I66" s="14"/>
      <c r="J66" s="14"/>
      <c r="K66" s="329"/>
      <c r="L66" s="330"/>
      <c r="M66" s="330"/>
      <c r="N66" s="330"/>
      <c r="O66" s="330"/>
      <c r="P66" s="330"/>
      <c r="Q66" s="330"/>
      <c r="R66" s="330"/>
      <c r="S66" s="229"/>
      <c r="T66" s="14"/>
      <c r="U66" s="14"/>
      <c r="V66" s="440" t="s">
        <v>125</v>
      </c>
      <c r="W66" s="441"/>
      <c r="X66" s="441"/>
      <c r="Y66" s="441"/>
      <c r="Z66" s="441"/>
      <c r="AA66" s="441"/>
      <c r="AB66" s="442"/>
      <c r="AC66" s="348">
        <f>SUM(AC62:AC65)</f>
        <v>0</v>
      </c>
      <c r="AD66" s="371"/>
      <c r="AE66" s="192"/>
    </row>
    <row r="67" spans="1:40" ht="15.75" hidden="1" customHeight="1" x14ac:dyDescent="0.25">
      <c r="A67" s="315"/>
      <c r="B67" s="316"/>
      <c r="C67" s="316"/>
      <c r="D67" s="316"/>
      <c r="E67" s="316"/>
      <c r="F67" s="316"/>
      <c r="G67" s="61"/>
      <c r="K67" s="317"/>
      <c r="L67" s="318"/>
      <c r="M67" s="318"/>
      <c r="N67" s="318"/>
      <c r="O67" s="318"/>
      <c r="P67" s="318"/>
      <c r="Q67" s="318"/>
      <c r="R67" s="318"/>
      <c r="S67" s="61"/>
      <c r="V67" s="424"/>
      <c r="W67" s="392"/>
      <c r="X67" s="392"/>
      <c r="Y67" s="392"/>
      <c r="Z67" s="392"/>
      <c r="AA67" s="392"/>
      <c r="AB67" s="392"/>
      <c r="AC67" s="351"/>
      <c r="AD67" s="232"/>
      <c r="AE67" s="141"/>
    </row>
    <row r="68" spans="1:40" ht="15.75" hidden="1" customHeight="1" x14ac:dyDescent="0.25">
      <c r="A68" s="315"/>
      <c r="B68" s="316"/>
      <c r="C68" s="316"/>
      <c r="D68" s="316"/>
      <c r="E68" s="316"/>
      <c r="F68" s="316"/>
      <c r="G68" s="61"/>
      <c r="K68" s="317"/>
      <c r="L68" s="318"/>
      <c r="M68" s="318"/>
      <c r="N68" s="318"/>
      <c r="O68" s="318"/>
      <c r="P68" s="318"/>
      <c r="Q68" s="318"/>
      <c r="R68" s="318"/>
      <c r="S68" s="61"/>
      <c r="V68" s="259"/>
      <c r="W68" s="396"/>
      <c r="X68" s="396"/>
      <c r="Y68" s="396"/>
      <c r="Z68" s="396"/>
      <c r="AA68" s="396"/>
      <c r="AB68" s="396"/>
      <c r="AC68" s="344"/>
      <c r="AD68" s="258"/>
      <c r="AE68" s="234"/>
    </row>
    <row r="69" spans="1:40" ht="15.75" hidden="1" customHeight="1" x14ac:dyDescent="0.25">
      <c r="A69" s="315"/>
      <c r="B69" s="316"/>
      <c r="C69" s="316"/>
      <c r="D69" s="316"/>
      <c r="E69" s="316"/>
      <c r="F69" s="316"/>
      <c r="G69" s="61"/>
      <c r="K69" s="317"/>
      <c r="L69" s="318"/>
      <c r="M69" s="318"/>
      <c r="N69" s="318"/>
      <c r="O69" s="318"/>
      <c r="P69" s="318"/>
      <c r="Q69" s="318"/>
      <c r="R69" s="318"/>
      <c r="S69" s="61"/>
      <c r="V69" s="259"/>
      <c r="W69" s="396"/>
      <c r="X69" s="396"/>
      <c r="Y69" s="396"/>
      <c r="Z69" s="396"/>
      <c r="AA69" s="393"/>
      <c r="AB69" s="393"/>
      <c r="AC69" s="345"/>
      <c r="AD69" s="189"/>
      <c r="AE69" s="118"/>
    </row>
    <row r="70" spans="1:40" ht="15.75" customHeight="1" thickBot="1" x14ac:dyDescent="0.3">
      <c r="A70" s="62">
        <v>1</v>
      </c>
      <c r="B70" s="47"/>
      <c r="C70" s="23"/>
      <c r="D70" s="14"/>
      <c r="E70" s="22"/>
      <c r="F70" s="35"/>
      <c r="G70" s="26"/>
      <c r="K70" s="499">
        <v>1</v>
      </c>
      <c r="L70" s="501" t="s">
        <v>99</v>
      </c>
      <c r="M70" s="501"/>
      <c r="N70" s="135"/>
      <c r="O70" s="454"/>
      <c r="P70" s="133"/>
      <c r="Q70" s="19"/>
      <c r="R70" s="204"/>
      <c r="S70" s="56"/>
      <c r="V70" s="504">
        <v>6</v>
      </c>
      <c r="W70" s="297" t="s">
        <v>116</v>
      </c>
      <c r="X70" s="207" t="s">
        <v>140</v>
      </c>
      <c r="Y70" s="207" t="s">
        <v>115</v>
      </c>
      <c r="Z70" s="24" t="s">
        <v>142</v>
      </c>
      <c r="AA70" s="409" t="s">
        <v>120</v>
      </c>
      <c r="AB70" s="204" t="s">
        <v>164</v>
      </c>
      <c r="AC70" s="373">
        <v>19068.849999999999</v>
      </c>
      <c r="AD70" s="200">
        <v>7900.57</v>
      </c>
      <c r="AE70" s="38">
        <f>AC70-AD70</f>
        <v>11168.279999999999</v>
      </c>
    </row>
    <row r="71" spans="1:40" ht="15.75" customHeight="1" thickBot="1" x14ac:dyDescent="0.3">
      <c r="A71" s="169"/>
      <c r="B71" s="170"/>
      <c r="C71" s="66"/>
      <c r="D71" s="14"/>
      <c r="E71" s="14"/>
      <c r="F71" s="35"/>
      <c r="G71" s="49"/>
      <c r="K71" s="500"/>
      <c r="L71" s="502"/>
      <c r="M71" s="502"/>
      <c r="N71" s="64"/>
      <c r="O71" s="503"/>
      <c r="P71" s="37"/>
      <c r="Q71" s="19"/>
      <c r="R71" s="39"/>
      <c r="S71" s="56"/>
      <c r="V71" s="505"/>
      <c r="W71" s="388"/>
      <c r="X71" s="284" t="s">
        <v>141</v>
      </c>
      <c r="Y71" s="284"/>
      <c r="Z71" s="284"/>
      <c r="AA71" s="263"/>
      <c r="AB71" s="25"/>
      <c r="AC71" s="346"/>
      <c r="AD71" s="68"/>
      <c r="AE71" s="235"/>
    </row>
    <row r="72" spans="1:40" ht="15.75" customHeight="1" thickBot="1" x14ac:dyDescent="0.3">
      <c r="A72" s="514" t="s">
        <v>25</v>
      </c>
      <c r="B72" s="515"/>
      <c r="C72" s="515"/>
      <c r="D72" s="515"/>
      <c r="E72" s="515"/>
      <c r="F72" s="516"/>
      <c r="G72" s="49">
        <f>SUM(G70)</f>
        <v>0</v>
      </c>
      <c r="K72" s="517" t="s">
        <v>25</v>
      </c>
      <c r="L72" s="518"/>
      <c r="M72" s="518"/>
      <c r="N72" s="518"/>
      <c r="O72" s="518"/>
      <c r="P72" s="518"/>
      <c r="Q72" s="518"/>
      <c r="R72" s="519"/>
      <c r="S72" s="174">
        <f>SUM(S70)</f>
        <v>0</v>
      </c>
      <c r="U72" s="69"/>
      <c r="V72" s="440" t="s">
        <v>117</v>
      </c>
      <c r="W72" s="441"/>
      <c r="X72" s="441"/>
      <c r="Y72" s="441"/>
      <c r="Z72" s="441"/>
      <c r="AA72" s="447"/>
      <c r="AB72" s="448"/>
      <c r="AC72" s="372">
        <f>SUM(AC70:AC71)</f>
        <v>19068.849999999999</v>
      </c>
      <c r="AD72" s="372">
        <f t="shared" ref="AD72:AE72" si="2">SUM(AD70:AD71)</f>
        <v>7900.57</v>
      </c>
      <c r="AE72" s="52">
        <f t="shared" si="2"/>
        <v>11168.279999999999</v>
      </c>
    </row>
    <row r="73" spans="1:40" ht="15.75" customHeight="1" thickBot="1" x14ac:dyDescent="0.3">
      <c r="A73" s="62">
        <v>1</v>
      </c>
      <c r="B73" s="47"/>
      <c r="C73" s="23"/>
      <c r="D73" s="14"/>
      <c r="E73" s="22"/>
      <c r="F73" s="35"/>
      <c r="G73" s="26"/>
      <c r="K73" s="499">
        <v>1</v>
      </c>
      <c r="L73" s="501" t="s">
        <v>99</v>
      </c>
      <c r="M73" s="501"/>
      <c r="N73" s="135"/>
      <c r="O73" s="454"/>
      <c r="P73" s="133"/>
      <c r="Q73" s="19"/>
      <c r="R73" s="204"/>
      <c r="S73" s="56"/>
      <c r="V73" s="522">
        <v>1</v>
      </c>
      <c r="W73" s="523" t="s">
        <v>118</v>
      </c>
      <c r="X73" s="205" t="s">
        <v>139</v>
      </c>
      <c r="Y73" s="207" t="s">
        <v>129</v>
      </c>
      <c r="Z73" s="24" t="s">
        <v>146</v>
      </c>
      <c r="AA73" s="374" t="s">
        <v>11</v>
      </c>
      <c r="AB73" s="376" t="s">
        <v>163</v>
      </c>
      <c r="AC73" s="377">
        <v>52095.69</v>
      </c>
      <c r="AD73" s="200"/>
      <c r="AE73" s="59">
        <v>52095.69</v>
      </c>
    </row>
    <row r="74" spans="1:40" ht="15.75" customHeight="1" thickBot="1" x14ac:dyDescent="0.3">
      <c r="A74" s="169"/>
      <c r="B74" s="170"/>
      <c r="C74" s="66"/>
      <c r="D74" s="14"/>
      <c r="E74" s="14"/>
      <c r="F74" s="35"/>
      <c r="G74" s="49"/>
      <c r="K74" s="500"/>
      <c r="L74" s="502"/>
      <c r="M74" s="502"/>
      <c r="N74" s="64"/>
      <c r="O74" s="503"/>
      <c r="P74" s="37"/>
      <c r="Q74" s="19"/>
      <c r="R74" s="39"/>
      <c r="S74" s="56"/>
      <c r="V74" s="505"/>
      <c r="W74" s="524"/>
      <c r="X74" s="208" t="s">
        <v>145</v>
      </c>
      <c r="Y74" s="195"/>
      <c r="Z74" s="195"/>
      <c r="AA74" s="375"/>
      <c r="AB74" s="378"/>
      <c r="AC74" s="355"/>
      <c r="AD74" s="89"/>
      <c r="AE74" s="78"/>
    </row>
    <row r="75" spans="1:40" ht="15.75" hidden="1" customHeight="1" thickBot="1" x14ac:dyDescent="0.3">
      <c r="A75" s="169"/>
      <c r="B75" s="170"/>
      <c r="C75" s="66"/>
      <c r="D75" s="14"/>
      <c r="E75" s="14"/>
      <c r="F75" s="35"/>
      <c r="G75" s="49"/>
      <c r="K75" s="500"/>
      <c r="L75" s="502"/>
      <c r="M75" s="502"/>
      <c r="N75" s="64"/>
      <c r="O75" s="503"/>
      <c r="P75" s="37"/>
      <c r="Q75" s="19"/>
      <c r="R75" s="39"/>
      <c r="S75" s="56"/>
      <c r="V75" s="259"/>
      <c r="W75" s="524"/>
      <c r="X75" s="396"/>
      <c r="Y75" s="396"/>
      <c r="Z75" s="396"/>
      <c r="AA75" s="396"/>
      <c r="AB75" s="392"/>
      <c r="AC75" s="351"/>
      <c r="AD75" s="232"/>
      <c r="AE75" s="141"/>
    </row>
    <row r="76" spans="1:40" ht="15.75" hidden="1" customHeight="1" thickBot="1" x14ac:dyDescent="0.3">
      <c r="A76" s="169"/>
      <c r="B76" s="170"/>
      <c r="C76" s="66"/>
      <c r="D76" s="14"/>
      <c r="E76" s="14"/>
      <c r="F76" s="35"/>
      <c r="G76" s="49"/>
      <c r="K76" s="500"/>
      <c r="L76" s="502"/>
      <c r="M76" s="502"/>
      <c r="N76" s="64"/>
      <c r="O76" s="503"/>
      <c r="P76" s="37"/>
      <c r="Q76" s="19"/>
      <c r="R76" s="39"/>
      <c r="S76" s="56"/>
      <c r="V76" s="259"/>
      <c r="W76" s="524"/>
      <c r="X76" s="396"/>
      <c r="Y76" s="396"/>
      <c r="Z76" s="396"/>
      <c r="AA76" s="396"/>
      <c r="AB76" s="396"/>
      <c r="AC76" s="344"/>
      <c r="AD76" s="258"/>
      <c r="AE76" s="234"/>
    </row>
    <row r="77" spans="1:40" ht="15.75" hidden="1" customHeight="1" thickBot="1" x14ac:dyDescent="0.3">
      <c r="A77" s="169"/>
      <c r="B77" s="170"/>
      <c r="C77" s="66"/>
      <c r="D77" s="14"/>
      <c r="E77" s="14"/>
      <c r="F77" s="35"/>
      <c r="G77" s="49"/>
      <c r="K77" s="520"/>
      <c r="L77" s="521"/>
      <c r="M77" s="521"/>
      <c r="N77" s="79"/>
      <c r="O77" s="455"/>
      <c r="P77" s="66"/>
      <c r="Q77" s="14"/>
      <c r="R77" s="35"/>
      <c r="S77" s="49"/>
      <c r="V77" s="432"/>
      <c r="W77" s="453"/>
      <c r="X77" s="393"/>
      <c r="Y77" s="393"/>
      <c r="Z77" s="393"/>
      <c r="AA77" s="393"/>
      <c r="AB77" s="393"/>
      <c r="AC77" s="345"/>
      <c r="AD77" s="258"/>
      <c r="AE77" s="234"/>
    </row>
    <row r="78" spans="1:40" ht="15.75" customHeight="1" thickBot="1" x14ac:dyDescent="0.3">
      <c r="A78" s="514" t="s">
        <v>25</v>
      </c>
      <c r="B78" s="515"/>
      <c r="C78" s="515"/>
      <c r="D78" s="515"/>
      <c r="E78" s="515"/>
      <c r="F78" s="516"/>
      <c r="G78" s="49">
        <f>SUM(G73)</f>
        <v>0</v>
      </c>
      <c r="K78" s="517" t="s">
        <v>25</v>
      </c>
      <c r="L78" s="518"/>
      <c r="M78" s="518"/>
      <c r="N78" s="518"/>
      <c r="O78" s="518"/>
      <c r="P78" s="518"/>
      <c r="Q78" s="518"/>
      <c r="R78" s="519"/>
      <c r="S78" s="174">
        <f>SUM(S73)</f>
        <v>0</v>
      </c>
      <c r="U78" s="69"/>
      <c r="V78" s="440" t="s">
        <v>119</v>
      </c>
      <c r="W78" s="441"/>
      <c r="X78" s="441"/>
      <c r="Y78" s="441"/>
      <c r="Z78" s="441"/>
      <c r="AA78" s="441"/>
      <c r="AB78" s="442"/>
      <c r="AC78" s="348">
        <f>SUM(AC73:AC77)</f>
        <v>52095.69</v>
      </c>
      <c r="AD78" s="348">
        <f t="shared" ref="AD78:AE78" si="3">SUM(AD73:AD77)</f>
        <v>0</v>
      </c>
      <c r="AE78" s="15">
        <f t="shared" si="3"/>
        <v>52095.69</v>
      </c>
    </row>
    <row r="79" spans="1:40" ht="15.75" hidden="1" customHeight="1" x14ac:dyDescent="0.25">
      <c r="A79" s="63">
        <v>1</v>
      </c>
      <c r="B79" s="50" t="s">
        <v>32</v>
      </c>
      <c r="C79" s="21" t="s">
        <v>31</v>
      </c>
      <c r="D79" s="17" t="s">
        <v>52</v>
      </c>
      <c r="E79" s="22" t="s">
        <v>11</v>
      </c>
      <c r="F79" s="303" t="s">
        <v>53</v>
      </c>
      <c r="G79" s="112">
        <v>17988.73</v>
      </c>
      <c r="K79" s="525">
        <v>1</v>
      </c>
      <c r="L79" s="527" t="s">
        <v>66</v>
      </c>
      <c r="M79" s="529" t="s">
        <v>104</v>
      </c>
      <c r="N79" s="21" t="s">
        <v>31</v>
      </c>
      <c r="O79" s="458" t="s">
        <v>100</v>
      </c>
      <c r="P79" s="37" t="s">
        <v>43</v>
      </c>
      <c r="Q79" s="18" t="s">
        <v>11</v>
      </c>
      <c r="R79" s="303" t="s">
        <v>103</v>
      </c>
      <c r="S79" s="27">
        <v>76384.22</v>
      </c>
      <c r="V79" s="449">
        <v>1</v>
      </c>
      <c r="W79" s="523" t="s">
        <v>122</v>
      </c>
      <c r="X79" s="205"/>
      <c r="Y79" s="207"/>
      <c r="Z79" s="207"/>
      <c r="AA79" s="222"/>
      <c r="AB79" s="30"/>
      <c r="AC79" s="356"/>
      <c r="AD79" s="72"/>
      <c r="AE79" s="36"/>
    </row>
    <row r="80" spans="1:40" ht="15.75" hidden="1" customHeight="1" x14ac:dyDescent="0.25">
      <c r="A80" s="210"/>
      <c r="B80" s="75"/>
      <c r="C80" s="19"/>
      <c r="D80" s="17"/>
      <c r="E80" s="19"/>
      <c r="F80" s="303"/>
      <c r="G80" s="114"/>
      <c r="K80" s="526"/>
      <c r="L80" s="528"/>
      <c r="M80" s="530"/>
      <c r="N80" s="19"/>
      <c r="O80" s="482"/>
      <c r="P80" s="37"/>
      <c r="Q80" s="6"/>
      <c r="R80" s="211"/>
      <c r="S80" s="196"/>
      <c r="V80" s="450"/>
      <c r="W80" s="524"/>
      <c r="X80" s="208"/>
      <c r="Y80" s="284"/>
      <c r="Z80" s="284"/>
      <c r="AA80" s="222"/>
      <c r="AB80" s="30"/>
      <c r="AC80" s="344"/>
      <c r="AD80" s="258"/>
      <c r="AE80" s="234"/>
    </row>
    <row r="81" spans="1:31" ht="15.75" hidden="1" customHeight="1" x14ac:dyDescent="0.25">
      <c r="A81" s="210"/>
      <c r="B81" s="75"/>
      <c r="C81" s="19"/>
      <c r="D81" s="224"/>
      <c r="E81" s="19"/>
      <c r="F81" s="303"/>
      <c r="G81" s="114"/>
      <c r="K81" s="323"/>
      <c r="L81" s="324"/>
      <c r="M81" s="325"/>
      <c r="N81" s="19"/>
      <c r="O81" s="319"/>
      <c r="P81" s="225"/>
      <c r="Q81" s="6"/>
      <c r="R81" s="211"/>
      <c r="S81" s="196"/>
      <c r="V81" s="450"/>
      <c r="W81" s="462"/>
      <c r="X81" s="396"/>
      <c r="Y81" s="396"/>
      <c r="Z81" s="396"/>
      <c r="AA81" s="222"/>
      <c r="AB81" s="30"/>
      <c r="AC81" s="344"/>
      <c r="AD81" s="258"/>
      <c r="AE81" s="234"/>
    </row>
    <row r="82" spans="1:31" ht="15.75" hidden="1" customHeight="1" x14ac:dyDescent="0.25">
      <c r="A82" s="210"/>
      <c r="B82" s="75"/>
      <c r="C82" s="19"/>
      <c r="D82" s="224"/>
      <c r="E82" s="19"/>
      <c r="F82" s="303"/>
      <c r="G82" s="114"/>
      <c r="K82" s="323"/>
      <c r="L82" s="324"/>
      <c r="M82" s="325"/>
      <c r="N82" s="19"/>
      <c r="O82" s="319"/>
      <c r="P82" s="225"/>
      <c r="Q82" s="6"/>
      <c r="R82" s="211"/>
      <c r="S82" s="196"/>
      <c r="V82" s="452"/>
      <c r="W82" s="531"/>
      <c r="X82" s="396"/>
      <c r="Y82" s="396"/>
      <c r="Z82" s="396"/>
      <c r="AA82" s="223"/>
      <c r="AB82" s="25"/>
      <c r="AC82" s="346"/>
      <c r="AD82" s="258"/>
      <c r="AE82" s="234"/>
    </row>
    <row r="83" spans="1:31" ht="15.75" hidden="1" customHeight="1" x14ac:dyDescent="0.25">
      <c r="A83" s="63">
        <v>1</v>
      </c>
      <c r="B83" s="50" t="s">
        <v>32</v>
      </c>
      <c r="C83" s="21" t="s">
        <v>31</v>
      </c>
      <c r="D83" s="17" t="s">
        <v>52</v>
      </c>
      <c r="E83" s="22" t="s">
        <v>11</v>
      </c>
      <c r="F83" s="303" t="s">
        <v>53</v>
      </c>
      <c r="G83" s="112">
        <v>17988.73</v>
      </c>
      <c r="K83" s="525">
        <v>1</v>
      </c>
      <c r="L83" s="527" t="s">
        <v>66</v>
      </c>
      <c r="M83" s="529" t="s">
        <v>104</v>
      </c>
      <c r="N83" s="21" t="s">
        <v>31</v>
      </c>
      <c r="O83" s="458" t="s">
        <v>100</v>
      </c>
      <c r="P83" s="37" t="s">
        <v>43</v>
      </c>
      <c r="Q83" s="18" t="s">
        <v>11</v>
      </c>
      <c r="R83" s="303" t="s">
        <v>103</v>
      </c>
      <c r="S83" s="27">
        <v>76384.22</v>
      </c>
      <c r="V83" s="532">
        <v>1</v>
      </c>
      <c r="W83" s="396"/>
      <c r="X83" s="396"/>
      <c r="Y83" s="537"/>
      <c r="Z83" s="396"/>
      <c r="AA83" s="396"/>
      <c r="AB83" s="396"/>
      <c r="AC83" s="344"/>
      <c r="AD83" s="258"/>
      <c r="AE83" s="234"/>
    </row>
    <row r="84" spans="1:31" ht="15.75" hidden="1" customHeight="1" x14ac:dyDescent="0.25">
      <c r="A84" s="210"/>
      <c r="B84" s="75"/>
      <c r="C84" s="19"/>
      <c r="D84" s="17"/>
      <c r="E84" s="19"/>
      <c r="F84" s="303"/>
      <c r="G84" s="114"/>
      <c r="K84" s="526"/>
      <c r="L84" s="528"/>
      <c r="M84" s="530"/>
      <c r="N84" s="19"/>
      <c r="O84" s="482"/>
      <c r="P84" s="37"/>
      <c r="Q84" s="6"/>
      <c r="R84" s="211"/>
      <c r="S84" s="196"/>
      <c r="V84" s="532"/>
      <c r="W84" s="396"/>
      <c r="X84" s="396"/>
      <c r="Y84" s="537"/>
      <c r="Z84" s="396"/>
      <c r="AA84" s="396"/>
      <c r="AB84" s="396"/>
      <c r="AC84" s="344"/>
      <c r="AD84" s="258"/>
      <c r="AE84" s="234"/>
    </row>
    <row r="85" spans="1:31" ht="15.75" hidden="1" customHeight="1" x14ac:dyDescent="0.25">
      <c r="A85" s="210"/>
      <c r="B85" s="75"/>
      <c r="C85" s="19"/>
      <c r="D85" s="17"/>
      <c r="E85" s="19"/>
      <c r="F85" s="303"/>
      <c r="G85" s="114"/>
      <c r="K85" s="526"/>
      <c r="L85" s="528"/>
      <c r="M85" s="530"/>
      <c r="N85" s="19"/>
      <c r="O85" s="482"/>
      <c r="P85" s="37"/>
      <c r="Q85" s="6"/>
      <c r="R85" s="211"/>
      <c r="S85" s="196"/>
      <c r="V85" s="532"/>
      <c r="W85" s="396"/>
      <c r="X85" s="396"/>
      <c r="Y85" s="537"/>
      <c r="Z85" s="396"/>
      <c r="AA85" s="396"/>
      <c r="AB85" s="396"/>
      <c r="AC85" s="344"/>
      <c r="AD85" s="258"/>
      <c r="AE85" s="234"/>
    </row>
    <row r="86" spans="1:31" ht="15.75" hidden="1" customHeight="1" x14ac:dyDescent="0.25">
      <c r="A86" s="210"/>
      <c r="B86" s="75"/>
      <c r="C86" s="19"/>
      <c r="D86" s="17"/>
      <c r="E86" s="19"/>
      <c r="F86" s="303"/>
      <c r="G86" s="114"/>
      <c r="K86" s="526"/>
      <c r="L86" s="528"/>
      <c r="M86" s="530"/>
      <c r="N86" s="19"/>
      <c r="O86" s="482"/>
      <c r="P86" s="37"/>
      <c r="Q86" s="6"/>
      <c r="R86" s="211"/>
      <c r="S86" s="196"/>
      <c r="V86" s="532"/>
      <c r="W86" s="396"/>
      <c r="X86" s="396"/>
      <c r="Y86" s="537"/>
      <c r="Z86" s="396"/>
      <c r="AA86" s="396"/>
      <c r="AB86" s="396"/>
      <c r="AC86" s="344"/>
      <c r="AD86" s="258"/>
      <c r="AE86" s="234"/>
    </row>
    <row r="87" spans="1:31" ht="15.75" hidden="1" customHeight="1" x14ac:dyDescent="0.25">
      <c r="A87" s="210"/>
      <c r="B87" s="75"/>
      <c r="C87" s="19"/>
      <c r="D87" s="17"/>
      <c r="E87" s="19"/>
      <c r="F87" s="303"/>
      <c r="G87" s="114"/>
      <c r="K87" s="526"/>
      <c r="L87" s="528"/>
      <c r="M87" s="530"/>
      <c r="N87" s="19"/>
      <c r="O87" s="482"/>
      <c r="P87" s="37"/>
      <c r="Q87" s="6"/>
      <c r="R87" s="211"/>
      <c r="S87" s="196"/>
      <c r="V87" s="532"/>
      <c r="W87" s="396"/>
      <c r="X87" s="396"/>
      <c r="Y87" s="537"/>
      <c r="Z87" s="396"/>
      <c r="AA87" s="396"/>
      <c r="AB87" s="396"/>
      <c r="AC87" s="344"/>
      <c r="AD87" s="258"/>
      <c r="AE87" s="234"/>
    </row>
    <row r="88" spans="1:31" ht="15.75" hidden="1" customHeight="1" x14ac:dyDescent="0.25">
      <c r="A88" s="210"/>
      <c r="B88" s="75"/>
      <c r="C88" s="19"/>
      <c r="D88" s="17"/>
      <c r="E88" s="19"/>
      <c r="F88" s="303"/>
      <c r="G88" s="114"/>
      <c r="K88" s="526"/>
      <c r="L88" s="528"/>
      <c r="M88" s="530"/>
      <c r="N88" s="19"/>
      <c r="O88" s="482"/>
      <c r="P88" s="37"/>
      <c r="Q88" s="6"/>
      <c r="R88" s="211"/>
      <c r="S88" s="196"/>
      <c r="V88" s="532"/>
      <c r="W88" s="396"/>
      <c r="X88" s="396"/>
      <c r="Y88" s="537"/>
      <c r="Z88" s="396"/>
      <c r="AA88" s="396"/>
      <c r="AB88" s="396"/>
      <c r="AC88" s="344"/>
      <c r="AD88" s="258"/>
      <c r="AE88" s="234"/>
    </row>
    <row r="89" spans="1:31" ht="15.75" hidden="1" customHeight="1" x14ac:dyDescent="0.25">
      <c r="A89" s="210"/>
      <c r="B89" s="75"/>
      <c r="C89" s="19"/>
      <c r="D89" s="17"/>
      <c r="E89" s="19"/>
      <c r="F89" s="303"/>
      <c r="G89" s="114"/>
      <c r="K89" s="526"/>
      <c r="L89" s="528"/>
      <c r="M89" s="530"/>
      <c r="N89" s="19"/>
      <c r="O89" s="482"/>
      <c r="P89" s="37"/>
      <c r="Q89" s="6"/>
      <c r="R89" s="211"/>
      <c r="S89" s="196"/>
      <c r="V89" s="532"/>
      <c r="W89" s="396"/>
      <c r="X89" s="396"/>
      <c r="Y89" s="537"/>
      <c r="Z89" s="396"/>
      <c r="AA89" s="396"/>
      <c r="AB89" s="396"/>
      <c r="AC89" s="344"/>
      <c r="AD89" s="258"/>
      <c r="AE89" s="234"/>
    </row>
    <row r="90" spans="1:31" ht="15.75" hidden="1" customHeight="1" x14ac:dyDescent="0.25">
      <c r="A90" s="115">
        <v>2</v>
      </c>
      <c r="B90" s="75" t="s">
        <v>37</v>
      </c>
      <c r="C90" s="19" t="s">
        <v>26</v>
      </c>
      <c r="D90" s="113" t="s">
        <v>54</v>
      </c>
      <c r="E90" s="19" t="s">
        <v>11</v>
      </c>
      <c r="F90" s="204" t="s">
        <v>55</v>
      </c>
      <c r="G90" s="114">
        <v>89650.86</v>
      </c>
      <c r="K90" s="526"/>
      <c r="L90" s="528"/>
      <c r="M90" s="530"/>
      <c r="N90" s="19" t="s">
        <v>26</v>
      </c>
      <c r="O90" s="482"/>
      <c r="P90" s="113"/>
      <c r="Q90" s="326"/>
      <c r="R90" s="30"/>
      <c r="S90" s="234"/>
      <c r="V90" s="532"/>
      <c r="W90" s="396"/>
      <c r="X90" s="396"/>
      <c r="Y90" s="537"/>
      <c r="Z90" s="396"/>
      <c r="AA90" s="396"/>
      <c r="AB90" s="396"/>
      <c r="AC90" s="344"/>
      <c r="AD90" s="258"/>
      <c r="AE90" s="234"/>
    </row>
    <row r="91" spans="1:31" ht="15.75" hidden="1" customHeight="1" x14ac:dyDescent="0.25">
      <c r="A91" s="63">
        <v>1</v>
      </c>
      <c r="B91" s="50" t="s">
        <v>32</v>
      </c>
      <c r="C91" s="21" t="s">
        <v>31</v>
      </c>
      <c r="D91" s="17" t="s">
        <v>52</v>
      </c>
      <c r="E91" s="22" t="s">
        <v>11</v>
      </c>
      <c r="F91" s="303" t="s">
        <v>53</v>
      </c>
      <c r="G91" s="112">
        <v>17988.73</v>
      </c>
      <c r="K91" s="525">
        <v>1</v>
      </c>
      <c r="L91" s="527" t="s">
        <v>66</v>
      </c>
      <c r="M91" s="529" t="s">
        <v>104</v>
      </c>
      <c r="N91" s="21" t="s">
        <v>31</v>
      </c>
      <c r="O91" s="458" t="s">
        <v>100</v>
      </c>
      <c r="P91" s="37" t="s">
        <v>43</v>
      </c>
      <c r="Q91" s="18" t="s">
        <v>11</v>
      </c>
      <c r="R91" s="303" t="s">
        <v>103</v>
      </c>
      <c r="S91" s="27">
        <v>76384.22</v>
      </c>
      <c r="V91" s="532"/>
      <c r="W91" s="396"/>
      <c r="X91" s="396"/>
      <c r="Y91" s="396"/>
      <c r="Z91" s="396"/>
      <c r="AA91" s="396"/>
      <c r="AB91" s="396"/>
      <c r="AC91" s="344"/>
      <c r="AD91" s="258"/>
      <c r="AE91" s="234"/>
    </row>
    <row r="92" spans="1:31" ht="15.75" hidden="1" customHeight="1" x14ac:dyDescent="0.25">
      <c r="A92" s="210"/>
      <c r="B92" s="75"/>
      <c r="C92" s="19"/>
      <c r="D92" s="17"/>
      <c r="E92" s="19"/>
      <c r="F92" s="303"/>
      <c r="G92" s="114"/>
      <c r="K92" s="526"/>
      <c r="L92" s="528"/>
      <c r="M92" s="530"/>
      <c r="N92" s="19"/>
      <c r="O92" s="482"/>
      <c r="P92" s="37"/>
      <c r="Q92" s="6"/>
      <c r="R92" s="211"/>
      <c r="S92" s="196"/>
      <c r="V92" s="532"/>
      <c r="W92" s="396"/>
      <c r="X92" s="396"/>
      <c r="Y92" s="396"/>
      <c r="Z92" s="396"/>
      <c r="AA92" s="396"/>
      <c r="AB92" s="396"/>
      <c r="AC92" s="344"/>
      <c r="AD92" s="258"/>
      <c r="AE92" s="234"/>
    </row>
    <row r="93" spans="1:31" ht="15.75" hidden="1" customHeight="1" x14ac:dyDescent="0.25">
      <c r="A93" s="115">
        <v>2</v>
      </c>
      <c r="B93" s="75" t="s">
        <v>37</v>
      </c>
      <c r="C93" s="19" t="s">
        <v>26</v>
      </c>
      <c r="D93" s="113" t="s">
        <v>54</v>
      </c>
      <c r="E93" s="19" t="s">
        <v>11</v>
      </c>
      <c r="F93" s="204" t="s">
        <v>55</v>
      </c>
      <c r="G93" s="114">
        <v>89650.86</v>
      </c>
      <c r="K93" s="526"/>
      <c r="L93" s="528"/>
      <c r="M93" s="530"/>
      <c r="N93" s="19" t="s">
        <v>26</v>
      </c>
      <c r="O93" s="482"/>
      <c r="P93" s="113"/>
      <c r="Q93" s="326"/>
      <c r="R93" s="30"/>
      <c r="S93" s="234"/>
      <c r="V93" s="533"/>
      <c r="W93" s="393"/>
      <c r="X93" s="393"/>
      <c r="Y93" s="393"/>
      <c r="Z93" s="393"/>
      <c r="AA93" s="393"/>
      <c r="AB93" s="393"/>
      <c r="AC93" s="345"/>
      <c r="AD93" s="258"/>
      <c r="AE93" s="234"/>
    </row>
    <row r="94" spans="1:31" ht="15.75" customHeight="1" thickBot="1" x14ac:dyDescent="0.3">
      <c r="A94" s="538" t="s">
        <v>27</v>
      </c>
      <c r="B94" s="539"/>
      <c r="C94" s="539"/>
      <c r="D94" s="539"/>
      <c r="E94" s="539"/>
      <c r="F94" s="540"/>
      <c r="G94" s="122" t="e">
        <f>G91+G93+#REF!</f>
        <v>#REF!</v>
      </c>
      <c r="K94" s="541" t="s">
        <v>44</v>
      </c>
      <c r="L94" s="542"/>
      <c r="M94" s="542"/>
      <c r="N94" s="542"/>
      <c r="O94" s="542"/>
      <c r="P94" s="542"/>
      <c r="Q94" s="542"/>
      <c r="R94" s="543"/>
      <c r="S94" s="191" t="e">
        <f>S91+S93+#REF!</f>
        <v>#REF!</v>
      </c>
      <c r="V94" s="440" t="s">
        <v>121</v>
      </c>
      <c r="W94" s="441"/>
      <c r="X94" s="441"/>
      <c r="Y94" s="441"/>
      <c r="Z94" s="441"/>
      <c r="AA94" s="441"/>
      <c r="AB94" s="442"/>
      <c r="AC94" s="348">
        <f>SUM(AC79:AC93)</f>
        <v>0</v>
      </c>
      <c r="AD94" s="367"/>
      <c r="AE94" s="433"/>
    </row>
    <row r="95" spans="1:31" ht="15.75" hidden="1" customHeight="1" x14ac:dyDescent="0.25">
      <c r="A95" s="327"/>
      <c r="B95" s="328"/>
      <c r="C95" s="328"/>
      <c r="D95" s="328"/>
      <c r="E95" s="328"/>
      <c r="F95" s="328"/>
      <c r="G95" s="122"/>
      <c r="K95" s="317"/>
      <c r="L95" s="318"/>
      <c r="M95" s="318"/>
      <c r="N95" s="318"/>
      <c r="O95" s="318"/>
      <c r="P95" s="318"/>
      <c r="Q95" s="318"/>
      <c r="R95" s="318"/>
      <c r="S95" s="175"/>
      <c r="V95" s="253"/>
      <c r="W95" s="254"/>
      <c r="X95" s="254"/>
      <c r="Y95" s="254"/>
      <c r="Z95" s="254"/>
      <c r="AA95" s="254"/>
      <c r="AB95" s="413"/>
      <c r="AC95" s="369"/>
      <c r="AD95" s="370"/>
      <c r="AE95" s="431"/>
    </row>
    <row r="96" spans="1:31" ht="15.75" customHeight="1" thickBot="1" x14ac:dyDescent="0.3">
      <c r="A96" s="336"/>
      <c r="B96" s="337"/>
      <c r="C96" s="337"/>
      <c r="D96" s="337"/>
      <c r="E96" s="337"/>
      <c r="F96" s="337"/>
      <c r="G96" s="122"/>
      <c r="K96" s="338"/>
      <c r="L96" s="339"/>
      <c r="M96" s="339"/>
      <c r="N96" s="339"/>
      <c r="O96" s="339"/>
      <c r="P96" s="339"/>
      <c r="Q96" s="339"/>
      <c r="R96" s="339"/>
      <c r="S96" s="175"/>
      <c r="V96" s="534">
        <v>7</v>
      </c>
      <c r="W96" s="535" t="s">
        <v>106</v>
      </c>
      <c r="X96" s="207" t="s">
        <v>138</v>
      </c>
      <c r="Y96" s="207" t="s">
        <v>136</v>
      </c>
      <c r="Z96" s="207" t="s">
        <v>166</v>
      </c>
      <c r="AA96" s="436" t="s">
        <v>11</v>
      </c>
      <c r="AB96" s="209" t="s">
        <v>167</v>
      </c>
      <c r="AC96" s="213">
        <v>89890.67</v>
      </c>
      <c r="AD96" s="213">
        <v>89890.67</v>
      </c>
      <c r="AE96" s="414"/>
    </row>
    <row r="97" spans="1:34" ht="15.75" customHeight="1" thickBot="1" x14ac:dyDescent="0.3">
      <c r="A97" s="336"/>
      <c r="B97" s="337"/>
      <c r="C97" s="337"/>
      <c r="D97" s="337"/>
      <c r="E97" s="337"/>
      <c r="F97" s="337"/>
      <c r="G97" s="122"/>
      <c r="K97" s="338"/>
      <c r="L97" s="339"/>
      <c r="M97" s="339"/>
      <c r="N97" s="339"/>
      <c r="O97" s="339"/>
      <c r="P97" s="339"/>
      <c r="Q97" s="339"/>
      <c r="R97" s="339"/>
      <c r="S97" s="175"/>
      <c r="V97" s="451"/>
      <c r="W97" s="536"/>
      <c r="X97" s="195" t="s">
        <v>165</v>
      </c>
      <c r="Y97" s="340"/>
      <c r="Z97" s="340"/>
      <c r="AA97" s="437"/>
      <c r="AB97" s="195"/>
      <c r="AC97" s="11"/>
      <c r="AD97" s="305"/>
      <c r="AE97" s="304"/>
    </row>
    <row r="98" spans="1:34" ht="15.75" customHeight="1" thickBot="1" x14ac:dyDescent="0.3">
      <c r="A98" s="327"/>
      <c r="B98" s="328"/>
      <c r="C98" s="328"/>
      <c r="D98" s="328"/>
      <c r="E98" s="328"/>
      <c r="F98" s="328"/>
      <c r="G98" s="265"/>
      <c r="H98" s="216"/>
      <c r="I98" s="216"/>
      <c r="J98" s="216"/>
      <c r="K98" s="317"/>
      <c r="L98" s="318"/>
      <c r="M98" s="318"/>
      <c r="N98" s="318"/>
      <c r="O98" s="318"/>
      <c r="P98" s="318"/>
      <c r="Q98" s="318"/>
      <c r="R98" s="318"/>
      <c r="S98" s="266"/>
      <c r="T98" s="216"/>
      <c r="U98" s="216"/>
      <c r="V98" s="544">
        <v>8</v>
      </c>
      <c r="W98" s="547" t="s">
        <v>106</v>
      </c>
      <c r="X98" s="207" t="s">
        <v>138</v>
      </c>
      <c r="Y98" s="207" t="s">
        <v>133</v>
      </c>
      <c r="Z98" s="207" t="s">
        <v>169</v>
      </c>
      <c r="AA98" s="436" t="s">
        <v>11</v>
      </c>
      <c r="AB98" s="456" t="s">
        <v>170</v>
      </c>
      <c r="AC98" s="457">
        <v>512200.5</v>
      </c>
      <c r="AD98" s="290">
        <v>512200.5</v>
      </c>
      <c r="AE98" s="415"/>
    </row>
    <row r="99" spans="1:34" ht="15.75" customHeight="1" thickBot="1" x14ac:dyDescent="0.3">
      <c r="A99" s="327"/>
      <c r="B99" s="328"/>
      <c r="C99" s="328"/>
      <c r="D99" s="328"/>
      <c r="E99" s="328"/>
      <c r="F99" s="328"/>
      <c r="G99" s="265"/>
      <c r="H99" s="216"/>
      <c r="I99" s="216"/>
      <c r="J99" s="216"/>
      <c r="K99" s="317"/>
      <c r="L99" s="318"/>
      <c r="M99" s="318"/>
      <c r="N99" s="318"/>
      <c r="O99" s="318"/>
      <c r="P99" s="318"/>
      <c r="Q99" s="318"/>
      <c r="R99" s="318"/>
      <c r="S99" s="266"/>
      <c r="T99" s="216"/>
      <c r="U99" s="216"/>
      <c r="V99" s="545"/>
      <c r="W99" s="548"/>
      <c r="X99" s="195" t="s">
        <v>168</v>
      </c>
      <c r="Y99" s="195"/>
      <c r="Z99" s="11"/>
      <c r="AA99" s="446"/>
      <c r="AB99" s="451"/>
      <c r="AC99" s="453"/>
      <c r="AD99" s="400"/>
      <c r="AE99" s="416"/>
    </row>
    <row r="100" spans="1:34" ht="15.75" hidden="1" customHeight="1" thickBot="1" x14ac:dyDescent="0.3">
      <c r="A100" s="327"/>
      <c r="B100" s="328"/>
      <c r="C100" s="328"/>
      <c r="D100" s="328"/>
      <c r="E100" s="328"/>
      <c r="F100" s="328"/>
      <c r="G100" s="265"/>
      <c r="H100" s="216"/>
      <c r="I100" s="216"/>
      <c r="J100" s="216"/>
      <c r="K100" s="317"/>
      <c r="L100" s="318"/>
      <c r="M100" s="318"/>
      <c r="N100" s="318"/>
      <c r="O100" s="318"/>
      <c r="P100" s="318"/>
      <c r="Q100" s="318"/>
      <c r="R100" s="318"/>
      <c r="S100" s="266"/>
      <c r="T100" s="216"/>
      <c r="U100" s="216"/>
      <c r="V100" s="546"/>
      <c r="W100" s="549"/>
      <c r="X100" s="305"/>
      <c r="Y100" s="305"/>
      <c r="Z100" s="305"/>
      <c r="AA100" s="6"/>
      <c r="AB100" s="146"/>
      <c r="AC100" s="188"/>
      <c r="AD100" s="84"/>
      <c r="AE100" s="196"/>
    </row>
    <row r="101" spans="1:34" ht="15.75" customHeight="1" x14ac:dyDescent="0.25">
      <c r="A101" s="320">
        <v>1</v>
      </c>
      <c r="B101" s="124" t="s">
        <v>37</v>
      </c>
      <c r="C101" s="267" t="s">
        <v>56</v>
      </c>
      <c r="D101" s="267" t="s">
        <v>57</v>
      </c>
      <c r="E101" s="267" t="s">
        <v>11</v>
      </c>
      <c r="F101" s="268" t="s">
        <v>59</v>
      </c>
      <c r="G101" s="269">
        <v>291641.86</v>
      </c>
      <c r="H101" s="216"/>
      <c r="I101" s="216"/>
      <c r="J101" s="216"/>
      <c r="K101" s="550">
        <v>1</v>
      </c>
      <c r="L101" s="552" t="s">
        <v>106</v>
      </c>
      <c r="M101" s="270"/>
      <c r="N101" s="267"/>
      <c r="O101" s="267"/>
      <c r="P101" s="267"/>
      <c r="Q101" s="267"/>
      <c r="R101" s="267"/>
      <c r="S101" s="271"/>
      <c r="T101" s="216"/>
      <c r="U101" s="216"/>
      <c r="V101" s="544">
        <v>9</v>
      </c>
      <c r="W101" s="547" t="s">
        <v>106</v>
      </c>
      <c r="X101" s="207" t="s">
        <v>138</v>
      </c>
      <c r="Y101" s="207" t="s">
        <v>131</v>
      </c>
      <c r="Z101" s="207" t="s">
        <v>172</v>
      </c>
      <c r="AA101" s="436" t="s">
        <v>11</v>
      </c>
      <c r="AB101" s="209" t="s">
        <v>173</v>
      </c>
      <c r="AC101" s="213">
        <v>30000</v>
      </c>
      <c r="AD101" s="135"/>
      <c r="AE101" s="414">
        <v>30000</v>
      </c>
    </row>
    <row r="102" spans="1:34" ht="15.75" customHeight="1" thickBot="1" x14ac:dyDescent="0.3">
      <c r="A102" s="125"/>
      <c r="B102" s="272" t="s">
        <v>58</v>
      </c>
      <c r="C102" s="272"/>
      <c r="D102" s="272"/>
      <c r="E102" s="272" t="s">
        <v>11</v>
      </c>
      <c r="F102" s="273" t="s">
        <v>60</v>
      </c>
      <c r="G102" s="274">
        <v>144718.13</v>
      </c>
      <c r="H102" s="216"/>
      <c r="I102" s="216"/>
      <c r="J102" s="216"/>
      <c r="K102" s="551"/>
      <c r="L102" s="553"/>
      <c r="M102" s="272"/>
      <c r="N102" s="272"/>
      <c r="O102" s="272"/>
      <c r="P102" s="272"/>
      <c r="Q102" s="272"/>
      <c r="R102" s="272"/>
      <c r="S102" s="275"/>
      <c r="T102" s="216"/>
      <c r="U102" s="216"/>
      <c r="V102" s="546"/>
      <c r="W102" s="479"/>
      <c r="X102" s="195" t="s">
        <v>171</v>
      </c>
      <c r="Y102" s="195"/>
      <c r="Z102" s="195"/>
      <c r="AA102" s="446"/>
      <c r="AB102" s="195"/>
      <c r="AC102" s="11"/>
      <c r="AD102" s="305"/>
      <c r="AE102" s="304"/>
    </row>
    <row r="103" spans="1:34" ht="15.75" hidden="1" customHeight="1" thickBot="1" x14ac:dyDescent="0.3">
      <c r="A103" s="125"/>
      <c r="B103" s="276"/>
      <c r="C103" s="272"/>
      <c r="D103" s="272"/>
      <c r="E103" s="272" t="s">
        <v>11</v>
      </c>
      <c r="F103" s="273" t="s">
        <v>61</v>
      </c>
      <c r="G103" s="274">
        <v>135571.5</v>
      </c>
      <c r="H103" s="216"/>
      <c r="I103" s="216"/>
      <c r="J103" s="216"/>
      <c r="K103" s="551"/>
      <c r="L103" s="553"/>
      <c r="M103" s="276"/>
      <c r="N103" s="272"/>
      <c r="O103" s="272"/>
      <c r="P103" s="272"/>
      <c r="Q103" s="272"/>
      <c r="R103" s="273"/>
      <c r="S103" s="274"/>
      <c r="T103" s="216"/>
      <c r="U103" s="216"/>
      <c r="V103" s="554">
        <v>3</v>
      </c>
      <c r="W103" s="564" t="s">
        <v>106</v>
      </c>
      <c r="X103" s="207"/>
      <c r="Y103" s="207"/>
      <c r="Z103" s="207"/>
      <c r="AA103" s="206"/>
      <c r="AB103" s="243"/>
      <c r="AC103" s="417"/>
      <c r="AD103" s="87"/>
      <c r="AE103" s="228"/>
    </row>
    <row r="104" spans="1:34" ht="18" hidden="1" customHeight="1" thickBot="1" x14ac:dyDescent="0.3">
      <c r="A104" s="125"/>
      <c r="B104" s="276"/>
      <c r="C104" s="272"/>
      <c r="D104" s="272"/>
      <c r="E104" s="272"/>
      <c r="F104" s="273"/>
      <c r="G104" s="274"/>
      <c r="H104" s="216"/>
      <c r="I104" s="216"/>
      <c r="J104" s="216"/>
      <c r="K104" s="551"/>
      <c r="L104" s="553"/>
      <c r="M104" s="276"/>
      <c r="N104" s="272"/>
      <c r="O104" s="272"/>
      <c r="P104" s="272"/>
      <c r="Q104" s="272"/>
      <c r="R104" s="273"/>
      <c r="S104" s="274"/>
      <c r="T104" s="216"/>
      <c r="U104" s="216"/>
      <c r="V104" s="555"/>
      <c r="W104" s="565"/>
      <c r="X104" s="195"/>
      <c r="Y104" s="195"/>
      <c r="Z104" s="195"/>
      <c r="AA104" s="195"/>
      <c r="AB104" s="380"/>
      <c r="AC104" s="11"/>
      <c r="AD104" s="396"/>
      <c r="AE104" s="311"/>
    </row>
    <row r="105" spans="1:34" ht="18" hidden="1" customHeight="1" x14ac:dyDescent="0.25">
      <c r="A105" s="125"/>
      <c r="B105" s="276"/>
      <c r="C105" s="272"/>
      <c r="D105" s="272"/>
      <c r="E105" s="272"/>
      <c r="F105" s="273"/>
      <c r="G105" s="274"/>
      <c r="H105" s="216"/>
      <c r="I105" s="216"/>
      <c r="J105" s="216"/>
      <c r="K105" s="551"/>
      <c r="L105" s="553"/>
      <c r="M105" s="276"/>
      <c r="N105" s="272"/>
      <c r="O105" s="272"/>
      <c r="P105" s="272"/>
      <c r="Q105" s="272"/>
      <c r="R105" s="273"/>
      <c r="S105" s="274"/>
      <c r="T105" s="216"/>
      <c r="U105" s="216"/>
      <c r="V105" s="566">
        <v>3</v>
      </c>
      <c r="W105" s="458" t="s">
        <v>106</v>
      </c>
      <c r="X105" s="207"/>
      <c r="Y105" s="207"/>
      <c r="Z105" s="207"/>
      <c r="AA105" s="288"/>
      <c r="AB105" s="30"/>
      <c r="AC105" s="356"/>
      <c r="AD105" s="72"/>
      <c r="AE105" s="36"/>
    </row>
    <row r="106" spans="1:34" ht="18" hidden="1" customHeight="1" x14ac:dyDescent="0.25">
      <c r="A106" s="125"/>
      <c r="B106" s="276"/>
      <c r="C106" s="272"/>
      <c r="D106" s="272"/>
      <c r="E106" s="272"/>
      <c r="F106" s="273"/>
      <c r="G106" s="274"/>
      <c r="H106" s="216"/>
      <c r="I106" s="216"/>
      <c r="J106" s="216"/>
      <c r="K106" s="551"/>
      <c r="L106" s="553"/>
      <c r="M106" s="276"/>
      <c r="N106" s="272"/>
      <c r="O106" s="272"/>
      <c r="P106" s="272"/>
      <c r="Q106" s="272"/>
      <c r="R106" s="273"/>
      <c r="S106" s="274"/>
      <c r="T106" s="216"/>
      <c r="U106" s="216"/>
      <c r="V106" s="567"/>
      <c r="W106" s="482"/>
      <c r="X106" s="284"/>
      <c r="Y106" s="284"/>
      <c r="Z106" s="284"/>
      <c r="AA106" s="288"/>
      <c r="AB106" s="30"/>
      <c r="AC106" s="356"/>
      <c r="AD106" s="72"/>
      <c r="AE106" s="36"/>
    </row>
    <row r="107" spans="1:34" ht="18" hidden="1" customHeight="1" thickBot="1" x14ac:dyDescent="0.3">
      <c r="A107" s="125"/>
      <c r="B107" s="276"/>
      <c r="C107" s="272"/>
      <c r="D107" s="272"/>
      <c r="E107" s="272"/>
      <c r="F107" s="273"/>
      <c r="G107" s="274"/>
      <c r="H107" s="216"/>
      <c r="I107" s="216"/>
      <c r="J107" s="216"/>
      <c r="K107" s="551"/>
      <c r="L107" s="553"/>
      <c r="M107" s="276"/>
      <c r="N107" s="272"/>
      <c r="O107" s="272"/>
      <c r="P107" s="272"/>
      <c r="Q107" s="272"/>
      <c r="R107" s="273"/>
      <c r="S107" s="274"/>
      <c r="T107" s="216"/>
      <c r="U107" s="216"/>
      <c r="V107" s="568"/>
      <c r="W107" s="455"/>
      <c r="X107" s="280"/>
      <c r="Y107" s="412"/>
      <c r="Z107" s="227"/>
      <c r="AA107" s="288"/>
      <c r="AB107" s="30"/>
      <c r="AC107" s="356"/>
      <c r="AD107" s="72"/>
      <c r="AE107" s="36"/>
    </row>
    <row r="108" spans="1:34" ht="15.75" hidden="1" customHeight="1" x14ac:dyDescent="0.25">
      <c r="A108" s="115"/>
      <c r="B108" s="277"/>
      <c r="C108" s="321"/>
      <c r="D108" s="321"/>
      <c r="E108" s="321"/>
      <c r="F108" s="278"/>
      <c r="G108" s="279"/>
      <c r="H108" s="216"/>
      <c r="I108" s="216"/>
      <c r="J108" s="216"/>
      <c r="K108" s="551"/>
      <c r="L108" s="553"/>
      <c r="M108" s="277"/>
      <c r="N108" s="321"/>
      <c r="O108" s="321"/>
      <c r="P108" s="321"/>
      <c r="Q108" s="321"/>
      <c r="R108" s="278"/>
      <c r="S108" s="279"/>
      <c r="T108" s="216"/>
      <c r="U108" s="216"/>
      <c r="V108" s="554">
        <v>4</v>
      </c>
      <c r="W108" s="439" t="s">
        <v>106</v>
      </c>
      <c r="X108" s="205"/>
      <c r="Y108" s="207"/>
      <c r="Z108" s="207"/>
      <c r="AA108" s="207"/>
      <c r="AB108" s="310"/>
      <c r="AC108" s="358"/>
      <c r="AD108" s="258"/>
      <c r="AE108" s="234"/>
    </row>
    <row r="109" spans="1:34" ht="15.75" hidden="1" customHeight="1" thickBot="1" x14ac:dyDescent="0.3">
      <c r="A109" s="115"/>
      <c r="B109" s="277"/>
      <c r="C109" s="321"/>
      <c r="D109" s="321"/>
      <c r="E109" s="321"/>
      <c r="F109" s="278"/>
      <c r="G109" s="279"/>
      <c r="H109" s="216"/>
      <c r="I109" s="216"/>
      <c r="J109" s="216"/>
      <c r="K109" s="551"/>
      <c r="L109" s="553"/>
      <c r="M109" s="277"/>
      <c r="N109" s="321"/>
      <c r="O109" s="321"/>
      <c r="P109" s="321"/>
      <c r="Q109" s="321"/>
      <c r="R109" s="278"/>
      <c r="S109" s="279"/>
      <c r="T109" s="216"/>
      <c r="U109" s="216"/>
      <c r="V109" s="569"/>
      <c r="W109" s="439"/>
      <c r="X109" s="206"/>
      <c r="Y109" s="195"/>
      <c r="Z109" s="195"/>
      <c r="AA109" s="195"/>
      <c r="AB109" s="380"/>
      <c r="AC109" s="359"/>
      <c r="AD109" s="258"/>
      <c r="AE109" s="234"/>
    </row>
    <row r="110" spans="1:34" ht="15.75" hidden="1" customHeight="1" thickBot="1" x14ac:dyDescent="0.3">
      <c r="A110" s="115"/>
      <c r="B110" s="277"/>
      <c r="C110" s="321"/>
      <c r="D110" s="321"/>
      <c r="E110" s="321"/>
      <c r="F110" s="278"/>
      <c r="G110" s="279"/>
      <c r="H110" s="216"/>
      <c r="I110" s="216"/>
      <c r="J110" s="216"/>
      <c r="K110" s="551"/>
      <c r="L110" s="553"/>
      <c r="M110" s="277"/>
      <c r="N110" s="321"/>
      <c r="O110" s="321"/>
      <c r="P110" s="321"/>
      <c r="Q110" s="321"/>
      <c r="R110" s="278"/>
      <c r="S110" s="279"/>
      <c r="T110" s="216"/>
      <c r="U110" s="216"/>
      <c r="V110" s="569"/>
      <c r="W110" s="439"/>
      <c r="X110" s="393"/>
      <c r="Y110" s="393"/>
      <c r="Z110" s="393"/>
      <c r="AA110" s="393"/>
      <c r="AB110" s="105"/>
      <c r="AC110" s="345"/>
      <c r="AD110" s="258"/>
      <c r="AE110" s="234"/>
    </row>
    <row r="111" spans="1:34" ht="15.75" hidden="1" customHeight="1" x14ac:dyDescent="0.25">
      <c r="A111" s="115"/>
      <c r="B111" s="277"/>
      <c r="C111" s="321"/>
      <c r="D111" s="321"/>
      <c r="E111" s="321"/>
      <c r="F111" s="278"/>
      <c r="G111" s="279"/>
      <c r="H111" s="216"/>
      <c r="I111" s="216"/>
      <c r="J111" s="216"/>
      <c r="K111" s="551"/>
      <c r="L111" s="553"/>
      <c r="M111" s="277"/>
      <c r="N111" s="321"/>
      <c r="O111" s="321"/>
      <c r="P111" s="321"/>
      <c r="Q111" s="321"/>
      <c r="R111" s="278"/>
      <c r="S111" s="279"/>
      <c r="T111" s="216"/>
      <c r="U111" s="216"/>
      <c r="V111" s="556">
        <v>5</v>
      </c>
      <c r="W111" s="445" t="s">
        <v>106</v>
      </c>
      <c r="X111" s="205"/>
      <c r="Y111" s="207"/>
      <c r="Z111" s="24"/>
      <c r="AA111" s="281"/>
      <c r="AB111" s="30"/>
      <c r="AC111" s="360"/>
      <c r="AD111" s="396"/>
      <c r="AE111" s="311"/>
      <c r="AH111" s="69"/>
    </row>
    <row r="112" spans="1:34" ht="15.75" hidden="1" customHeight="1" x14ac:dyDescent="0.25">
      <c r="A112" s="115"/>
      <c r="B112" s="277"/>
      <c r="C112" s="321"/>
      <c r="D112" s="321"/>
      <c r="E112" s="321"/>
      <c r="F112" s="278"/>
      <c r="G112" s="279"/>
      <c r="H112" s="216"/>
      <c r="I112" s="216"/>
      <c r="J112" s="216"/>
      <c r="K112" s="551"/>
      <c r="L112" s="553"/>
      <c r="M112" s="277"/>
      <c r="N112" s="321"/>
      <c r="O112" s="321"/>
      <c r="P112" s="321"/>
      <c r="Q112" s="321"/>
      <c r="R112" s="278"/>
      <c r="S112" s="279"/>
      <c r="T112" s="216"/>
      <c r="U112" s="216"/>
      <c r="V112" s="557"/>
      <c r="W112" s="437"/>
      <c r="X112" s="208"/>
      <c r="Y112" s="284"/>
      <c r="Z112" s="10"/>
      <c r="AA112" s="281"/>
      <c r="AB112" s="30"/>
      <c r="AC112" s="360"/>
      <c r="AD112" s="396"/>
      <c r="AE112" s="311"/>
      <c r="AH112" s="69"/>
    </row>
    <row r="113" spans="1:31" ht="15.75" hidden="1" customHeight="1" thickBot="1" x14ac:dyDescent="0.3">
      <c r="A113" s="115"/>
      <c r="B113" s="277"/>
      <c r="C113" s="321"/>
      <c r="D113" s="321"/>
      <c r="E113" s="321"/>
      <c r="F113" s="278"/>
      <c r="G113" s="279"/>
      <c r="H113" s="216"/>
      <c r="I113" s="216"/>
      <c r="J113" s="216"/>
      <c r="K113" s="551"/>
      <c r="L113" s="553"/>
      <c r="M113" s="277"/>
      <c r="N113" s="321"/>
      <c r="O113" s="321"/>
      <c r="P113" s="321"/>
      <c r="Q113" s="321"/>
      <c r="R113" s="278"/>
      <c r="S113" s="279"/>
      <c r="T113" s="216"/>
      <c r="U113" s="216"/>
      <c r="V113" s="558"/>
      <c r="W113" s="446"/>
      <c r="X113" s="206"/>
      <c r="Y113" s="195"/>
      <c r="Z113" s="195"/>
      <c r="AA113" s="383"/>
      <c r="AB113" s="195"/>
      <c r="AC113" s="11"/>
      <c r="AD113" s="396"/>
      <c r="AE113" s="311"/>
    </row>
    <row r="114" spans="1:31" ht="15.75" hidden="1" customHeight="1" x14ac:dyDescent="0.25">
      <c r="A114" s="115"/>
      <c r="B114" s="277"/>
      <c r="C114" s="321"/>
      <c r="D114" s="321"/>
      <c r="E114" s="321"/>
      <c r="F114" s="278"/>
      <c r="G114" s="279"/>
      <c r="H114" s="216"/>
      <c r="I114" s="216"/>
      <c r="J114" s="216"/>
      <c r="K114" s="551"/>
      <c r="L114" s="553"/>
      <c r="M114" s="277"/>
      <c r="N114" s="321"/>
      <c r="O114" s="321"/>
      <c r="P114" s="321"/>
      <c r="Q114" s="321"/>
      <c r="R114" s="278"/>
      <c r="S114" s="279"/>
      <c r="T114" s="216"/>
      <c r="U114" s="216"/>
      <c r="V114" s="522"/>
      <c r="W114" s="560"/>
      <c r="X114" s="207"/>
      <c r="Y114" s="207"/>
      <c r="Z114" s="207"/>
      <c r="AA114" s="261"/>
      <c r="AB114" s="209"/>
      <c r="AC114" s="357"/>
      <c r="AD114" s="72"/>
      <c r="AE114" s="36"/>
    </row>
    <row r="115" spans="1:31" ht="15.75" hidden="1" customHeight="1" x14ac:dyDescent="0.25">
      <c r="A115" s="115"/>
      <c r="B115" s="277"/>
      <c r="C115" s="321"/>
      <c r="D115" s="321"/>
      <c r="E115" s="321"/>
      <c r="F115" s="278"/>
      <c r="G115" s="279"/>
      <c r="H115" s="216"/>
      <c r="I115" s="216"/>
      <c r="J115" s="216"/>
      <c r="K115" s="551"/>
      <c r="L115" s="553"/>
      <c r="M115" s="277"/>
      <c r="N115" s="321"/>
      <c r="O115" s="321"/>
      <c r="P115" s="321"/>
      <c r="Q115" s="321"/>
      <c r="R115" s="278"/>
      <c r="S115" s="279"/>
      <c r="T115" s="216"/>
      <c r="U115" s="216"/>
      <c r="V115" s="551"/>
      <c r="W115" s="561"/>
      <c r="X115" s="284"/>
      <c r="Y115" s="284"/>
      <c r="Z115" s="284"/>
      <c r="AA115" s="284"/>
      <c r="AB115" s="284"/>
      <c r="AC115" s="10"/>
      <c r="AD115" s="396"/>
      <c r="AE115" s="311"/>
    </row>
    <row r="116" spans="1:31" ht="15.75" hidden="1" customHeight="1" x14ac:dyDescent="0.25">
      <c r="A116" s="115"/>
      <c r="B116" s="277"/>
      <c r="C116" s="321"/>
      <c r="D116" s="321"/>
      <c r="E116" s="321"/>
      <c r="F116" s="278"/>
      <c r="G116" s="279"/>
      <c r="H116" s="216"/>
      <c r="I116" s="216"/>
      <c r="J116" s="216"/>
      <c r="K116" s="551"/>
      <c r="L116" s="553"/>
      <c r="M116" s="277"/>
      <c r="N116" s="321"/>
      <c r="O116" s="321"/>
      <c r="P116" s="321"/>
      <c r="Q116" s="321"/>
      <c r="R116" s="278"/>
      <c r="S116" s="279"/>
      <c r="T116" s="216"/>
      <c r="U116" s="216"/>
      <c r="V116" s="551"/>
      <c r="W116" s="562"/>
      <c r="X116" s="379"/>
      <c r="Y116" s="284"/>
      <c r="Z116" s="284"/>
      <c r="AA116" s="58"/>
      <c r="AB116" s="30"/>
      <c r="AC116" s="356"/>
      <c r="AD116" s="72"/>
      <c r="AE116" s="36"/>
    </row>
    <row r="117" spans="1:31" ht="15.75" hidden="1" customHeight="1" thickBot="1" x14ac:dyDescent="0.3">
      <c r="A117" s="115"/>
      <c r="B117" s="277"/>
      <c r="C117" s="321"/>
      <c r="D117" s="321"/>
      <c r="E117" s="321"/>
      <c r="F117" s="278"/>
      <c r="G117" s="279"/>
      <c r="H117" s="216"/>
      <c r="I117" s="216"/>
      <c r="J117" s="216"/>
      <c r="K117" s="551"/>
      <c r="L117" s="553"/>
      <c r="M117" s="277"/>
      <c r="N117" s="321"/>
      <c r="O117" s="321"/>
      <c r="P117" s="321"/>
      <c r="Q117" s="321"/>
      <c r="R117" s="278"/>
      <c r="S117" s="279"/>
      <c r="T117" s="216"/>
      <c r="U117" s="216"/>
      <c r="V117" s="559"/>
      <c r="W117" s="400"/>
      <c r="X117" s="305"/>
      <c r="Y117" s="305"/>
      <c r="Z117" s="305"/>
      <c r="AA117" s="305"/>
      <c r="AB117" s="305"/>
      <c r="AC117" s="346"/>
      <c r="AD117" s="258"/>
      <c r="AE117" s="234"/>
    </row>
    <row r="118" spans="1:31" ht="15.75" hidden="1" customHeight="1" x14ac:dyDescent="0.25">
      <c r="A118" s="115"/>
      <c r="B118" s="277"/>
      <c r="C118" s="321"/>
      <c r="D118" s="321"/>
      <c r="E118" s="321"/>
      <c r="F118" s="278"/>
      <c r="G118" s="279"/>
      <c r="H118" s="216"/>
      <c r="I118" s="216"/>
      <c r="J118" s="216"/>
      <c r="K118" s="551"/>
      <c r="L118" s="553"/>
      <c r="M118" s="277"/>
      <c r="N118" s="321"/>
      <c r="O118" s="321"/>
      <c r="P118" s="321"/>
      <c r="Q118" s="321"/>
      <c r="R118" s="278"/>
      <c r="S118" s="279"/>
      <c r="T118" s="216"/>
      <c r="U118" s="216"/>
      <c r="V118" s="522">
        <v>5</v>
      </c>
      <c r="W118" s="560" t="s">
        <v>106</v>
      </c>
      <c r="X118" s="207"/>
      <c r="Y118" s="207"/>
      <c r="Z118" s="207"/>
      <c r="AA118" s="445"/>
      <c r="AB118" s="209"/>
      <c r="AC118" s="357"/>
      <c r="AD118" s="72"/>
      <c r="AE118" s="36"/>
    </row>
    <row r="119" spans="1:31" ht="15.75" hidden="1" customHeight="1" x14ac:dyDescent="0.25">
      <c r="A119" s="115"/>
      <c r="B119" s="277"/>
      <c r="C119" s="321"/>
      <c r="D119" s="321"/>
      <c r="E119" s="321"/>
      <c r="F119" s="278"/>
      <c r="G119" s="279"/>
      <c r="H119" s="216"/>
      <c r="I119" s="216"/>
      <c r="J119" s="216"/>
      <c r="K119" s="551"/>
      <c r="L119" s="553"/>
      <c r="M119" s="277"/>
      <c r="N119" s="321"/>
      <c r="O119" s="321"/>
      <c r="P119" s="321"/>
      <c r="Q119" s="321"/>
      <c r="R119" s="278"/>
      <c r="S119" s="279"/>
      <c r="T119" s="216"/>
      <c r="U119" s="216"/>
      <c r="V119" s="551"/>
      <c r="W119" s="561"/>
      <c r="X119" s="284"/>
      <c r="Y119" s="284"/>
      <c r="Z119" s="284"/>
      <c r="AA119" s="437"/>
      <c r="AB119" s="284"/>
      <c r="AC119" s="10"/>
      <c r="AD119" s="396"/>
      <c r="AE119" s="311"/>
    </row>
    <row r="120" spans="1:31" ht="15.75" hidden="1" customHeight="1" x14ac:dyDescent="0.25">
      <c r="A120" s="115"/>
      <c r="B120" s="277"/>
      <c r="C120" s="321"/>
      <c r="D120" s="321"/>
      <c r="E120" s="321"/>
      <c r="F120" s="278"/>
      <c r="G120" s="279"/>
      <c r="H120" s="216"/>
      <c r="I120" s="216"/>
      <c r="J120" s="216"/>
      <c r="K120" s="551"/>
      <c r="L120" s="553"/>
      <c r="M120" s="277"/>
      <c r="N120" s="321"/>
      <c r="O120" s="321"/>
      <c r="P120" s="321"/>
      <c r="Q120" s="321"/>
      <c r="R120" s="278"/>
      <c r="S120" s="279"/>
      <c r="T120" s="216"/>
      <c r="U120" s="216"/>
      <c r="V120" s="551"/>
      <c r="W120" s="561"/>
      <c r="X120" s="284"/>
      <c r="Y120" s="284"/>
      <c r="Z120" s="10"/>
      <c r="AA120" s="396"/>
      <c r="AB120" s="30"/>
      <c r="AC120" s="356"/>
      <c r="AD120" s="72"/>
      <c r="AE120" s="36"/>
    </row>
    <row r="121" spans="1:31" ht="15.75" hidden="1" customHeight="1" thickBot="1" x14ac:dyDescent="0.3">
      <c r="A121" s="115"/>
      <c r="B121" s="277"/>
      <c r="C121" s="321"/>
      <c r="D121" s="321"/>
      <c r="E121" s="321"/>
      <c r="F121" s="278"/>
      <c r="G121" s="279"/>
      <c r="H121" s="216"/>
      <c r="I121" s="216"/>
      <c r="J121" s="216"/>
      <c r="K121" s="551"/>
      <c r="L121" s="553"/>
      <c r="M121" s="277"/>
      <c r="N121" s="321"/>
      <c r="O121" s="321"/>
      <c r="P121" s="321"/>
      <c r="Q121" s="321"/>
      <c r="R121" s="278"/>
      <c r="S121" s="279"/>
      <c r="T121" s="216"/>
      <c r="U121" s="216"/>
      <c r="V121" s="559"/>
      <c r="W121" s="563"/>
      <c r="X121" s="195"/>
      <c r="Y121" s="195"/>
      <c r="Z121" s="11"/>
      <c r="AA121" s="305"/>
      <c r="AB121" s="25"/>
      <c r="AC121" s="355"/>
      <c r="AD121" s="72"/>
      <c r="AE121" s="36"/>
    </row>
    <row r="122" spans="1:31" ht="15.75" hidden="1" customHeight="1" x14ac:dyDescent="0.25">
      <c r="A122" s="115"/>
      <c r="B122" s="277"/>
      <c r="C122" s="321"/>
      <c r="D122" s="321"/>
      <c r="E122" s="321"/>
      <c r="F122" s="278"/>
      <c r="G122" s="279"/>
      <c r="H122" s="216"/>
      <c r="I122" s="216"/>
      <c r="J122" s="216"/>
      <c r="K122" s="551"/>
      <c r="L122" s="553"/>
      <c r="M122" s="277"/>
      <c r="N122" s="321"/>
      <c r="O122" s="321"/>
      <c r="P122" s="321"/>
      <c r="Q122" s="321"/>
      <c r="R122" s="278"/>
      <c r="S122" s="279"/>
      <c r="T122" s="216"/>
      <c r="U122" s="216"/>
      <c r="V122" s="544">
        <v>10</v>
      </c>
      <c r="W122" s="535" t="s">
        <v>106</v>
      </c>
      <c r="X122" s="207"/>
      <c r="Y122" s="207"/>
      <c r="Z122" s="24"/>
      <c r="AA122" s="312"/>
      <c r="AB122" s="40"/>
      <c r="AC122" s="361"/>
      <c r="AD122" s="110"/>
      <c r="AE122" s="419"/>
    </row>
    <row r="123" spans="1:31" ht="15.75" hidden="1" customHeight="1" thickBot="1" x14ac:dyDescent="0.3">
      <c r="A123" s="115"/>
      <c r="B123" s="277"/>
      <c r="C123" s="321"/>
      <c r="D123" s="321"/>
      <c r="E123" s="321"/>
      <c r="F123" s="278"/>
      <c r="G123" s="279"/>
      <c r="H123" s="216"/>
      <c r="I123" s="216"/>
      <c r="J123" s="216"/>
      <c r="K123" s="551"/>
      <c r="L123" s="553"/>
      <c r="M123" s="277"/>
      <c r="N123" s="321"/>
      <c r="O123" s="321"/>
      <c r="P123" s="321"/>
      <c r="Q123" s="321"/>
      <c r="R123" s="278"/>
      <c r="S123" s="279"/>
      <c r="T123" s="216"/>
      <c r="U123" s="216"/>
      <c r="V123" s="546"/>
      <c r="W123" s="536"/>
      <c r="X123" s="195"/>
      <c r="Y123" s="284"/>
      <c r="Z123" s="284"/>
      <c r="AA123" s="335"/>
      <c r="AB123" s="31"/>
      <c r="AC123" s="362"/>
      <c r="AD123" s="110"/>
      <c r="AE123" s="419"/>
    </row>
    <row r="124" spans="1:31" ht="15.75" hidden="1" customHeight="1" x14ac:dyDescent="0.25">
      <c r="A124" s="115"/>
      <c r="B124" s="277"/>
      <c r="C124" s="321"/>
      <c r="D124" s="321"/>
      <c r="E124" s="321"/>
      <c r="F124" s="278"/>
      <c r="G124" s="279"/>
      <c r="H124" s="216"/>
      <c r="I124" s="216"/>
      <c r="J124" s="216"/>
      <c r="K124" s="551"/>
      <c r="L124" s="553"/>
      <c r="M124" s="277"/>
      <c r="N124" s="321"/>
      <c r="O124" s="321"/>
      <c r="P124" s="321"/>
      <c r="Q124" s="321"/>
      <c r="R124" s="278"/>
      <c r="S124" s="279"/>
      <c r="T124" s="216"/>
      <c r="U124" s="216"/>
      <c r="V124" s="522">
        <v>11</v>
      </c>
      <c r="W124" s="535" t="s">
        <v>106</v>
      </c>
      <c r="X124" s="205"/>
      <c r="Y124" s="207"/>
      <c r="Z124" s="24"/>
      <c r="AA124" s="281"/>
      <c r="AB124" s="30"/>
      <c r="AC124" s="360"/>
      <c r="AD124" s="396"/>
      <c r="AE124" s="311"/>
    </row>
    <row r="125" spans="1:31" ht="15.75" hidden="1" customHeight="1" x14ac:dyDescent="0.25">
      <c r="A125" s="115"/>
      <c r="B125" s="277"/>
      <c r="C125" s="321"/>
      <c r="D125" s="321"/>
      <c r="E125" s="321"/>
      <c r="F125" s="278"/>
      <c r="G125" s="279"/>
      <c r="H125" s="216"/>
      <c r="I125" s="216"/>
      <c r="J125" s="216"/>
      <c r="K125" s="551"/>
      <c r="L125" s="553"/>
      <c r="M125" s="277"/>
      <c r="N125" s="321"/>
      <c r="O125" s="321"/>
      <c r="P125" s="321"/>
      <c r="Q125" s="321"/>
      <c r="R125" s="278"/>
      <c r="S125" s="279"/>
      <c r="T125" s="216"/>
      <c r="U125" s="216"/>
      <c r="V125" s="551"/>
      <c r="W125" s="570"/>
      <c r="X125" s="208"/>
      <c r="Y125" s="284"/>
      <c r="Z125" s="284"/>
      <c r="AA125" s="281"/>
      <c r="AB125" s="30"/>
      <c r="AC125" s="360"/>
      <c r="AD125" s="396"/>
      <c r="AE125" s="311"/>
    </row>
    <row r="126" spans="1:31" ht="15.75" hidden="1" customHeight="1" thickBot="1" x14ac:dyDescent="0.3">
      <c r="A126" s="115"/>
      <c r="B126" s="277"/>
      <c r="C126" s="321"/>
      <c r="D126" s="321"/>
      <c r="E126" s="321"/>
      <c r="F126" s="278"/>
      <c r="G126" s="279"/>
      <c r="H126" s="216"/>
      <c r="I126" s="216"/>
      <c r="J126" s="216"/>
      <c r="K126" s="551"/>
      <c r="L126" s="553"/>
      <c r="M126" s="277"/>
      <c r="N126" s="321"/>
      <c r="O126" s="321"/>
      <c r="P126" s="321"/>
      <c r="Q126" s="321"/>
      <c r="R126" s="278"/>
      <c r="S126" s="279"/>
      <c r="T126" s="216"/>
      <c r="U126" s="216"/>
      <c r="V126" s="559"/>
      <c r="W126" s="536"/>
      <c r="X126" s="284"/>
      <c r="Y126" s="284"/>
      <c r="Z126" s="284"/>
      <c r="AA126" s="335"/>
      <c r="AB126" s="31"/>
      <c r="AC126" s="342"/>
      <c r="AD126" s="393"/>
      <c r="AE126" s="434"/>
    </row>
    <row r="127" spans="1:31" ht="15.75" customHeight="1" x14ac:dyDescent="0.25">
      <c r="A127" s="115"/>
      <c r="B127" s="277"/>
      <c r="C127" s="321"/>
      <c r="D127" s="321"/>
      <c r="E127" s="321"/>
      <c r="F127" s="278"/>
      <c r="G127" s="279"/>
      <c r="H127" s="216"/>
      <c r="I127" s="216"/>
      <c r="J127" s="216"/>
      <c r="K127" s="551"/>
      <c r="L127" s="553"/>
      <c r="M127" s="277"/>
      <c r="N127" s="321"/>
      <c r="O127" s="321"/>
      <c r="P127" s="321"/>
      <c r="Q127" s="321"/>
      <c r="R127" s="278"/>
      <c r="S127" s="279"/>
      <c r="T127" s="216"/>
      <c r="U127" s="216"/>
      <c r="V127" s="522">
        <v>12</v>
      </c>
      <c r="W127" s="560" t="s">
        <v>106</v>
      </c>
      <c r="X127" s="207" t="s">
        <v>139</v>
      </c>
      <c r="Y127" s="207" t="s">
        <v>135</v>
      </c>
      <c r="Z127" s="24" t="s">
        <v>175</v>
      </c>
      <c r="AA127" s="312" t="s">
        <v>11</v>
      </c>
      <c r="AB127" s="40" t="s">
        <v>176</v>
      </c>
      <c r="AC127" s="361">
        <v>104487.33</v>
      </c>
      <c r="AD127" s="135"/>
      <c r="AE127" s="414">
        <v>104487.33</v>
      </c>
    </row>
    <row r="128" spans="1:31" ht="15.75" customHeight="1" x14ac:dyDescent="0.25">
      <c r="A128" s="115"/>
      <c r="B128" s="277"/>
      <c r="C128" s="321"/>
      <c r="D128" s="321"/>
      <c r="E128" s="321"/>
      <c r="F128" s="278"/>
      <c r="G128" s="279"/>
      <c r="H128" s="216"/>
      <c r="I128" s="216"/>
      <c r="J128" s="216"/>
      <c r="K128" s="551"/>
      <c r="L128" s="553"/>
      <c r="M128" s="277"/>
      <c r="N128" s="321"/>
      <c r="O128" s="321"/>
      <c r="P128" s="321"/>
      <c r="Q128" s="321"/>
      <c r="R128" s="278"/>
      <c r="S128" s="279"/>
      <c r="T128" s="216"/>
      <c r="U128" s="216"/>
      <c r="V128" s="551"/>
      <c r="W128" s="561"/>
      <c r="X128" s="284" t="s">
        <v>174</v>
      </c>
      <c r="Y128" s="284"/>
      <c r="Z128" s="10"/>
      <c r="AA128" s="281" t="s">
        <v>11</v>
      </c>
      <c r="AB128" s="30" t="s">
        <v>177</v>
      </c>
      <c r="AC128" s="363">
        <v>77448.460000000006</v>
      </c>
      <c r="AD128" s="110"/>
      <c r="AE128" s="419">
        <v>77448.460000000006</v>
      </c>
    </row>
    <row r="129" spans="1:34" ht="15.75" customHeight="1" x14ac:dyDescent="0.25">
      <c r="A129" s="115"/>
      <c r="B129" s="277"/>
      <c r="C129" s="321"/>
      <c r="D129" s="321"/>
      <c r="E129" s="321"/>
      <c r="F129" s="278"/>
      <c r="G129" s="279"/>
      <c r="H129" s="216"/>
      <c r="I129" s="216"/>
      <c r="J129" s="216"/>
      <c r="K129" s="551"/>
      <c r="L129" s="553"/>
      <c r="M129" s="277"/>
      <c r="N129" s="321"/>
      <c r="O129" s="321"/>
      <c r="P129" s="321"/>
      <c r="Q129" s="321"/>
      <c r="R129" s="278"/>
      <c r="S129" s="279"/>
      <c r="T129" s="216"/>
      <c r="U129" s="216"/>
      <c r="V129" s="551"/>
      <c r="W129" s="561"/>
      <c r="X129" s="284"/>
      <c r="Y129" s="284"/>
      <c r="Z129" s="10"/>
      <c r="AA129" s="281" t="s">
        <v>11</v>
      </c>
      <c r="AB129" s="30" t="s">
        <v>178</v>
      </c>
      <c r="AC129" s="363">
        <v>466134.66</v>
      </c>
      <c r="AD129" s="110"/>
      <c r="AE129" s="419">
        <v>466134.66</v>
      </c>
    </row>
    <row r="130" spans="1:34" ht="15.75" customHeight="1" x14ac:dyDescent="0.25">
      <c r="A130" s="115"/>
      <c r="B130" s="277"/>
      <c r="C130" s="321"/>
      <c r="D130" s="321"/>
      <c r="E130" s="321"/>
      <c r="F130" s="278"/>
      <c r="G130" s="279"/>
      <c r="H130" s="216"/>
      <c r="I130" s="216"/>
      <c r="J130" s="216"/>
      <c r="K130" s="551"/>
      <c r="L130" s="553"/>
      <c r="M130" s="277"/>
      <c r="N130" s="321"/>
      <c r="O130" s="321"/>
      <c r="P130" s="321"/>
      <c r="Q130" s="321"/>
      <c r="R130" s="278"/>
      <c r="S130" s="279"/>
      <c r="T130" s="216"/>
      <c r="U130" s="216"/>
      <c r="V130" s="551"/>
      <c r="W130" s="561"/>
      <c r="X130" s="284"/>
      <c r="Y130" s="284"/>
      <c r="Z130" s="10"/>
      <c r="AA130" s="281" t="s">
        <v>11</v>
      </c>
      <c r="AB130" s="30" t="s">
        <v>179</v>
      </c>
      <c r="AC130" s="363">
        <v>48951.44</v>
      </c>
      <c r="AD130" s="110"/>
      <c r="AE130" s="419">
        <v>48951.44</v>
      </c>
    </row>
    <row r="131" spans="1:34" ht="15.75" customHeight="1" x14ac:dyDescent="0.25">
      <c r="A131" s="115"/>
      <c r="B131" s="277"/>
      <c r="C131" s="321"/>
      <c r="D131" s="321"/>
      <c r="E131" s="321"/>
      <c r="F131" s="278"/>
      <c r="G131" s="279"/>
      <c r="H131" s="216"/>
      <c r="I131" s="216"/>
      <c r="J131" s="216"/>
      <c r="K131" s="551"/>
      <c r="L131" s="553"/>
      <c r="M131" s="277"/>
      <c r="N131" s="321"/>
      <c r="O131" s="321"/>
      <c r="P131" s="321"/>
      <c r="Q131" s="321"/>
      <c r="R131" s="278"/>
      <c r="S131" s="279"/>
      <c r="T131" s="216"/>
      <c r="U131" s="216"/>
      <c r="V131" s="551"/>
      <c r="W131" s="561"/>
      <c r="X131" s="284"/>
      <c r="Y131" s="284"/>
      <c r="Z131" s="10"/>
      <c r="AA131" s="281" t="s">
        <v>11</v>
      </c>
      <c r="AB131" s="30" t="s">
        <v>180</v>
      </c>
      <c r="AC131" s="363">
        <v>82258.94</v>
      </c>
      <c r="AD131" s="110"/>
      <c r="AE131" s="419">
        <v>82258.94</v>
      </c>
    </row>
    <row r="132" spans="1:34" ht="15.75" customHeight="1" x14ac:dyDescent="0.25">
      <c r="A132" s="115"/>
      <c r="B132" s="277"/>
      <c r="C132" s="321"/>
      <c r="D132" s="321"/>
      <c r="E132" s="321"/>
      <c r="F132" s="278"/>
      <c r="G132" s="279"/>
      <c r="H132" s="216"/>
      <c r="I132" s="216"/>
      <c r="J132" s="216"/>
      <c r="K132" s="551"/>
      <c r="L132" s="553"/>
      <c r="M132" s="277"/>
      <c r="N132" s="321"/>
      <c r="O132" s="321"/>
      <c r="P132" s="321"/>
      <c r="Q132" s="321"/>
      <c r="R132" s="278"/>
      <c r="S132" s="279"/>
      <c r="T132" s="216"/>
      <c r="U132" s="216"/>
      <c r="V132" s="551"/>
      <c r="W132" s="561"/>
      <c r="X132" s="284"/>
      <c r="Y132" s="284"/>
      <c r="Z132" s="10"/>
      <c r="AA132" s="281" t="s">
        <v>11</v>
      </c>
      <c r="AB132" s="30" t="s">
        <v>181</v>
      </c>
      <c r="AC132" s="363">
        <v>207542.56</v>
      </c>
      <c r="AD132" s="110"/>
      <c r="AE132" s="419">
        <v>207542.56</v>
      </c>
    </row>
    <row r="133" spans="1:34" ht="15.75" customHeight="1" x14ac:dyDescent="0.25">
      <c r="A133" s="115"/>
      <c r="B133" s="277"/>
      <c r="C133" s="321"/>
      <c r="D133" s="321"/>
      <c r="E133" s="321"/>
      <c r="F133" s="278"/>
      <c r="G133" s="279"/>
      <c r="H133" s="216"/>
      <c r="I133" s="216"/>
      <c r="J133" s="216"/>
      <c r="K133" s="551"/>
      <c r="L133" s="553"/>
      <c r="M133" s="277"/>
      <c r="N133" s="321"/>
      <c r="O133" s="321"/>
      <c r="P133" s="321"/>
      <c r="Q133" s="321"/>
      <c r="R133" s="278"/>
      <c r="S133" s="279"/>
      <c r="T133" s="216"/>
      <c r="U133" s="216"/>
      <c r="V133" s="551"/>
      <c r="W133" s="561"/>
      <c r="X133" s="284"/>
      <c r="Y133" s="284"/>
      <c r="Z133" s="10"/>
      <c r="AA133" s="281" t="s">
        <v>11</v>
      </c>
      <c r="AB133" s="30" t="s">
        <v>182</v>
      </c>
      <c r="AC133" s="363">
        <v>113277.22</v>
      </c>
      <c r="AD133" s="110"/>
      <c r="AE133" s="419">
        <v>113277.22</v>
      </c>
      <c r="AH133" t="s">
        <v>114</v>
      </c>
    </row>
    <row r="134" spans="1:34" ht="15.75" customHeight="1" x14ac:dyDescent="0.25">
      <c r="A134" s="115"/>
      <c r="B134" s="277"/>
      <c r="C134" s="321"/>
      <c r="D134" s="321"/>
      <c r="E134" s="321"/>
      <c r="F134" s="278"/>
      <c r="G134" s="279"/>
      <c r="H134" s="216"/>
      <c r="I134" s="216"/>
      <c r="J134" s="216"/>
      <c r="K134" s="551"/>
      <c r="L134" s="553"/>
      <c r="M134" s="277"/>
      <c r="N134" s="321"/>
      <c r="O134" s="321"/>
      <c r="P134" s="321"/>
      <c r="Q134" s="321"/>
      <c r="R134" s="278"/>
      <c r="S134" s="279"/>
      <c r="T134" s="216"/>
      <c r="U134" s="216"/>
      <c r="V134" s="551"/>
      <c r="W134" s="561"/>
      <c r="X134" s="284"/>
      <c r="Y134" s="284"/>
      <c r="Z134" s="10"/>
      <c r="AA134" s="281" t="s">
        <v>11</v>
      </c>
      <c r="AB134" s="30" t="s">
        <v>183</v>
      </c>
      <c r="AC134" s="363">
        <v>36922.22</v>
      </c>
      <c r="AD134" s="110"/>
      <c r="AE134" s="419">
        <v>36922.22</v>
      </c>
      <c r="AH134" t="s">
        <v>114</v>
      </c>
    </row>
    <row r="135" spans="1:34" ht="15.75" customHeight="1" x14ac:dyDescent="0.25">
      <c r="A135" s="115"/>
      <c r="B135" s="277"/>
      <c r="C135" s="321"/>
      <c r="D135" s="321"/>
      <c r="E135" s="321"/>
      <c r="F135" s="278"/>
      <c r="G135" s="279"/>
      <c r="H135" s="216"/>
      <c r="I135" s="216"/>
      <c r="J135" s="216"/>
      <c r="K135" s="551"/>
      <c r="L135" s="553"/>
      <c r="M135" s="277"/>
      <c r="N135" s="321"/>
      <c r="O135" s="321"/>
      <c r="P135" s="321"/>
      <c r="Q135" s="321"/>
      <c r="R135" s="278"/>
      <c r="S135" s="279"/>
      <c r="T135" s="216"/>
      <c r="U135" s="216"/>
      <c r="V135" s="551"/>
      <c r="W135" s="561"/>
      <c r="X135" s="284"/>
      <c r="Y135" s="284"/>
      <c r="Z135" s="10"/>
      <c r="AA135" s="281" t="s">
        <v>11</v>
      </c>
      <c r="AB135" s="30" t="s">
        <v>184</v>
      </c>
      <c r="AC135" s="363">
        <v>276311.09000000003</v>
      </c>
      <c r="AD135" s="363">
        <v>276311.09000000003</v>
      </c>
      <c r="AE135" s="419"/>
    </row>
    <row r="136" spans="1:34" ht="15.75" customHeight="1" x14ac:dyDescent="0.25">
      <c r="A136" s="115"/>
      <c r="B136" s="277"/>
      <c r="C136" s="321"/>
      <c r="D136" s="321"/>
      <c r="E136" s="321"/>
      <c r="F136" s="278"/>
      <c r="G136" s="279"/>
      <c r="H136" s="216"/>
      <c r="I136" s="216"/>
      <c r="J136" s="216"/>
      <c r="K136" s="551"/>
      <c r="L136" s="553"/>
      <c r="M136" s="277"/>
      <c r="N136" s="321"/>
      <c r="O136" s="321"/>
      <c r="P136" s="321"/>
      <c r="Q136" s="321"/>
      <c r="R136" s="278"/>
      <c r="S136" s="279"/>
      <c r="T136" s="216"/>
      <c r="U136" s="216"/>
      <c r="V136" s="551"/>
      <c r="W136" s="561"/>
      <c r="X136" s="284"/>
      <c r="Y136" s="284"/>
      <c r="Z136" s="10"/>
      <c r="AA136" s="281" t="s">
        <v>11</v>
      </c>
      <c r="AB136" s="30" t="s">
        <v>185</v>
      </c>
      <c r="AC136" s="363">
        <v>76686.44</v>
      </c>
      <c r="AD136" s="110"/>
      <c r="AE136" s="419">
        <v>76686.44</v>
      </c>
    </row>
    <row r="137" spans="1:34" ht="15.75" customHeight="1" x14ac:dyDescent="0.25">
      <c r="A137" s="115"/>
      <c r="B137" s="277"/>
      <c r="C137" s="321"/>
      <c r="D137" s="321"/>
      <c r="E137" s="321"/>
      <c r="F137" s="278"/>
      <c r="G137" s="279"/>
      <c r="H137" s="216"/>
      <c r="I137" s="216"/>
      <c r="J137" s="216"/>
      <c r="K137" s="551"/>
      <c r="L137" s="553"/>
      <c r="M137" s="277"/>
      <c r="N137" s="321"/>
      <c r="O137" s="321"/>
      <c r="P137" s="321"/>
      <c r="Q137" s="321"/>
      <c r="R137" s="278"/>
      <c r="S137" s="279"/>
      <c r="T137" s="216"/>
      <c r="U137" s="216"/>
      <c r="V137" s="551"/>
      <c r="W137" s="561"/>
      <c r="X137" s="284"/>
      <c r="Y137" s="284"/>
      <c r="Z137" s="10"/>
      <c r="AA137" s="281" t="s">
        <v>11</v>
      </c>
      <c r="AB137" s="30" t="s">
        <v>186</v>
      </c>
      <c r="AC137" s="363">
        <v>124882.13</v>
      </c>
      <c r="AD137" s="110"/>
      <c r="AE137" s="419">
        <v>124882.13</v>
      </c>
    </row>
    <row r="138" spans="1:34" ht="15.75" customHeight="1" thickBot="1" x14ac:dyDescent="0.3">
      <c r="A138" s="115"/>
      <c r="B138" s="277"/>
      <c r="C138" s="321"/>
      <c r="D138" s="321"/>
      <c r="E138" s="321"/>
      <c r="F138" s="278"/>
      <c r="G138" s="279"/>
      <c r="H138" s="216"/>
      <c r="I138" s="216"/>
      <c r="J138" s="216"/>
      <c r="K138" s="551"/>
      <c r="L138" s="553"/>
      <c r="M138" s="277"/>
      <c r="N138" s="321"/>
      <c r="O138" s="321"/>
      <c r="P138" s="321"/>
      <c r="Q138" s="321"/>
      <c r="R138" s="278"/>
      <c r="S138" s="279"/>
      <c r="T138" s="216"/>
      <c r="U138" s="216"/>
      <c r="V138" s="551"/>
      <c r="W138" s="561"/>
      <c r="X138" s="284"/>
      <c r="Y138" s="284"/>
      <c r="Z138" s="10"/>
      <c r="AA138" s="283" t="s">
        <v>11</v>
      </c>
      <c r="AB138" s="25" t="s">
        <v>187</v>
      </c>
      <c r="AC138" s="420">
        <v>165852.65</v>
      </c>
      <c r="AD138" s="79"/>
      <c r="AE138" s="421">
        <v>165852.65</v>
      </c>
    </row>
    <row r="139" spans="1:34" ht="15.75" hidden="1" customHeight="1" thickBot="1" x14ac:dyDescent="0.3">
      <c r="A139" s="115"/>
      <c r="B139" s="277"/>
      <c r="C139" s="321"/>
      <c r="D139" s="321"/>
      <c r="E139" s="321"/>
      <c r="F139" s="278"/>
      <c r="G139" s="279"/>
      <c r="H139" s="216"/>
      <c r="I139" s="216"/>
      <c r="J139" s="216"/>
      <c r="K139" s="551"/>
      <c r="L139" s="553"/>
      <c r="M139" s="277"/>
      <c r="N139" s="321"/>
      <c r="O139" s="321"/>
      <c r="P139" s="321"/>
      <c r="Q139" s="321"/>
      <c r="R139" s="278"/>
      <c r="S139" s="279"/>
      <c r="T139" s="216"/>
      <c r="U139" s="216"/>
      <c r="V139" s="551"/>
      <c r="W139" s="561"/>
      <c r="X139" s="284"/>
      <c r="Y139" s="284"/>
      <c r="Z139" s="10"/>
      <c r="AA139" s="429"/>
      <c r="AB139" s="132"/>
      <c r="AC139" s="418"/>
      <c r="AD139" s="87"/>
      <c r="AE139" s="228"/>
    </row>
    <row r="140" spans="1:34" ht="15.75" hidden="1" customHeight="1" x14ac:dyDescent="0.25">
      <c r="A140" s="115"/>
      <c r="B140" s="277"/>
      <c r="C140" s="321"/>
      <c r="D140" s="321"/>
      <c r="E140" s="321"/>
      <c r="F140" s="278"/>
      <c r="G140" s="279"/>
      <c r="H140" s="216"/>
      <c r="I140" s="216"/>
      <c r="J140" s="216"/>
      <c r="K140" s="551"/>
      <c r="L140" s="553"/>
      <c r="M140" s="277"/>
      <c r="N140" s="321"/>
      <c r="O140" s="321"/>
      <c r="P140" s="321"/>
      <c r="Q140" s="321"/>
      <c r="R140" s="278"/>
      <c r="S140" s="279"/>
      <c r="T140" s="216"/>
      <c r="U140" s="216"/>
      <c r="V140" s="551"/>
      <c r="W140" s="561"/>
      <c r="X140" s="284"/>
      <c r="Y140" s="284"/>
      <c r="Z140" s="10"/>
      <c r="AA140" s="309"/>
      <c r="AB140" s="86"/>
      <c r="AC140" s="364"/>
      <c r="AD140" s="72"/>
      <c r="AE140" s="36"/>
    </row>
    <row r="141" spans="1:34" ht="15.75" hidden="1" customHeight="1" x14ac:dyDescent="0.25">
      <c r="A141" s="115"/>
      <c r="B141" s="277"/>
      <c r="C141" s="321"/>
      <c r="D141" s="321"/>
      <c r="E141" s="321"/>
      <c r="F141" s="278"/>
      <c r="G141" s="279"/>
      <c r="H141" s="216"/>
      <c r="I141" s="216"/>
      <c r="J141" s="216"/>
      <c r="K141" s="551"/>
      <c r="L141" s="553"/>
      <c r="M141" s="277"/>
      <c r="N141" s="321"/>
      <c r="O141" s="321"/>
      <c r="P141" s="321"/>
      <c r="Q141" s="321"/>
      <c r="R141" s="278"/>
      <c r="S141" s="279"/>
      <c r="T141" s="216"/>
      <c r="U141" s="216"/>
      <c r="V141" s="551"/>
      <c r="W141" s="561"/>
      <c r="X141" s="284"/>
      <c r="Y141" s="284"/>
      <c r="Z141" s="10"/>
      <c r="AA141" s="335"/>
      <c r="AB141" s="31"/>
      <c r="AC141" s="354"/>
      <c r="AD141" s="72"/>
      <c r="AE141" s="36"/>
    </row>
    <row r="142" spans="1:34" ht="15.75" hidden="1" customHeight="1" x14ac:dyDescent="0.25">
      <c r="A142" s="115"/>
      <c r="B142" s="277"/>
      <c r="C142" s="321"/>
      <c r="D142" s="321"/>
      <c r="E142" s="321"/>
      <c r="F142" s="278"/>
      <c r="G142" s="279"/>
      <c r="H142" s="216"/>
      <c r="I142" s="216"/>
      <c r="J142" s="216"/>
      <c r="K142" s="551"/>
      <c r="L142" s="553"/>
      <c r="M142" s="277"/>
      <c r="N142" s="321"/>
      <c r="O142" s="321"/>
      <c r="P142" s="321"/>
      <c r="Q142" s="321"/>
      <c r="R142" s="278"/>
      <c r="S142" s="279"/>
      <c r="T142" s="216"/>
      <c r="U142" s="216"/>
      <c r="V142" s="551"/>
      <c r="W142" s="561"/>
      <c r="X142" s="284"/>
      <c r="Y142" s="284"/>
      <c r="Z142" s="10"/>
      <c r="AA142" s="335"/>
      <c r="AB142" s="31"/>
      <c r="AC142" s="354"/>
      <c r="AD142" s="72"/>
      <c r="AE142" s="36"/>
    </row>
    <row r="143" spans="1:34" ht="15.75" hidden="1" customHeight="1" thickBot="1" x14ac:dyDescent="0.3">
      <c r="A143" s="115"/>
      <c r="B143" s="277"/>
      <c r="C143" s="321"/>
      <c r="D143" s="321"/>
      <c r="E143" s="321"/>
      <c r="F143" s="278"/>
      <c r="G143" s="279"/>
      <c r="H143" s="216"/>
      <c r="I143" s="216"/>
      <c r="J143" s="216"/>
      <c r="K143" s="551"/>
      <c r="L143" s="553"/>
      <c r="M143" s="277"/>
      <c r="N143" s="321"/>
      <c r="O143" s="321"/>
      <c r="P143" s="321"/>
      <c r="Q143" s="321"/>
      <c r="R143" s="278"/>
      <c r="S143" s="279"/>
      <c r="T143" s="216"/>
      <c r="U143" s="216"/>
      <c r="V143" s="559"/>
      <c r="W143" s="563"/>
      <c r="X143" s="284"/>
      <c r="Y143" s="284"/>
      <c r="Z143" s="10"/>
      <c r="AA143" s="335"/>
      <c r="AB143" s="31"/>
      <c r="AC143" s="354"/>
      <c r="AD143" s="237"/>
      <c r="AE143" s="119"/>
    </row>
    <row r="144" spans="1:34" ht="15.75" customHeight="1" x14ac:dyDescent="0.25">
      <c r="A144" s="115"/>
      <c r="B144" s="277"/>
      <c r="C144" s="321"/>
      <c r="D144" s="321"/>
      <c r="E144" s="321"/>
      <c r="F144" s="278"/>
      <c r="G144" s="279"/>
      <c r="H144" s="216"/>
      <c r="I144" s="216"/>
      <c r="J144" s="216"/>
      <c r="K144" s="551"/>
      <c r="L144" s="553"/>
      <c r="M144" s="277"/>
      <c r="N144" s="321"/>
      <c r="O144" s="321"/>
      <c r="P144" s="321"/>
      <c r="Q144" s="321"/>
      <c r="R144" s="278"/>
      <c r="S144" s="279"/>
      <c r="T144" s="216"/>
      <c r="U144" s="216"/>
      <c r="V144" s="522"/>
      <c r="W144" s="535"/>
      <c r="X144" s="207"/>
      <c r="Y144" s="207"/>
      <c r="Z144" s="24"/>
      <c r="AA144" s="312" t="s">
        <v>11</v>
      </c>
      <c r="AB144" s="40" t="s">
        <v>188</v>
      </c>
      <c r="AC144" s="361">
        <v>191625.42</v>
      </c>
      <c r="AD144" s="135"/>
      <c r="AE144" s="414">
        <v>191625.42</v>
      </c>
    </row>
    <row r="145" spans="1:35" ht="15.75" customHeight="1" thickBot="1" x14ac:dyDescent="0.3">
      <c r="A145" s="115"/>
      <c r="B145" s="277"/>
      <c r="C145" s="321"/>
      <c r="D145" s="321"/>
      <c r="E145" s="321"/>
      <c r="F145" s="278"/>
      <c r="G145" s="279"/>
      <c r="H145" s="216"/>
      <c r="I145" s="216"/>
      <c r="J145" s="216"/>
      <c r="K145" s="551"/>
      <c r="L145" s="553"/>
      <c r="M145" s="277"/>
      <c r="N145" s="321"/>
      <c r="O145" s="321"/>
      <c r="P145" s="321"/>
      <c r="Q145" s="321"/>
      <c r="R145" s="278"/>
      <c r="S145" s="279"/>
      <c r="T145" s="216"/>
      <c r="U145" s="216"/>
      <c r="V145" s="559"/>
      <c r="W145" s="536"/>
      <c r="X145" s="284"/>
      <c r="Y145" s="195"/>
      <c r="Z145" s="11"/>
      <c r="AA145" s="283" t="s">
        <v>11</v>
      </c>
      <c r="AB145" s="25" t="s">
        <v>189</v>
      </c>
      <c r="AC145" s="420">
        <v>90546.31</v>
      </c>
      <c r="AD145" s="79"/>
      <c r="AE145" s="421">
        <v>90546.31</v>
      </c>
    </row>
    <row r="146" spans="1:35" ht="15.75" customHeight="1" thickBot="1" x14ac:dyDescent="0.3">
      <c r="A146" s="115"/>
      <c r="B146" s="277"/>
      <c r="C146" s="321"/>
      <c r="D146" s="321"/>
      <c r="E146" s="321"/>
      <c r="F146" s="278"/>
      <c r="G146" s="279"/>
      <c r="H146" s="216"/>
      <c r="I146" s="216"/>
      <c r="J146" s="216"/>
      <c r="K146" s="551"/>
      <c r="L146" s="553"/>
      <c r="M146" s="277"/>
      <c r="N146" s="321"/>
      <c r="O146" s="321"/>
      <c r="P146" s="321"/>
      <c r="Q146" s="321"/>
      <c r="R146" s="278"/>
      <c r="S146" s="279"/>
      <c r="T146" s="216"/>
      <c r="U146" s="216"/>
      <c r="V146" s="522">
        <v>14</v>
      </c>
      <c r="W146" s="535" t="s">
        <v>106</v>
      </c>
      <c r="X146" s="207" t="s">
        <v>190</v>
      </c>
      <c r="Y146" s="207" t="s">
        <v>134</v>
      </c>
      <c r="Z146" s="24" t="s">
        <v>192</v>
      </c>
      <c r="AA146" s="312" t="s">
        <v>11</v>
      </c>
      <c r="AB146" s="40" t="s">
        <v>193</v>
      </c>
      <c r="AC146" s="361">
        <v>27481.3</v>
      </c>
      <c r="AD146" s="135">
        <v>11565.4</v>
      </c>
      <c r="AE146" s="414">
        <f>AC146-AD146</f>
        <v>15915.9</v>
      </c>
    </row>
    <row r="147" spans="1:35" ht="15.75" customHeight="1" thickBot="1" x14ac:dyDescent="0.3">
      <c r="A147" s="115"/>
      <c r="B147" s="277"/>
      <c r="C147" s="321"/>
      <c r="D147" s="321"/>
      <c r="E147" s="321"/>
      <c r="F147" s="278"/>
      <c r="G147" s="279"/>
      <c r="H147" s="216"/>
      <c r="I147" s="216"/>
      <c r="J147" s="216"/>
      <c r="K147" s="551"/>
      <c r="L147" s="553"/>
      <c r="M147" s="277"/>
      <c r="N147" s="321"/>
      <c r="O147" s="321"/>
      <c r="P147" s="321"/>
      <c r="Q147" s="321"/>
      <c r="R147" s="278"/>
      <c r="S147" s="279"/>
      <c r="T147" s="216"/>
      <c r="U147" s="216"/>
      <c r="V147" s="551"/>
      <c r="W147" s="536"/>
      <c r="X147" s="195" t="s">
        <v>191</v>
      </c>
      <c r="Y147" s="195"/>
      <c r="Z147" s="195"/>
      <c r="AA147" s="422"/>
      <c r="AB147" s="32"/>
      <c r="AC147" s="91"/>
      <c r="AD147" s="42"/>
      <c r="AE147" s="428"/>
    </row>
    <row r="148" spans="1:35" ht="15.75" customHeight="1" x14ac:dyDescent="0.25">
      <c r="A148" s="115"/>
      <c r="B148" s="277"/>
      <c r="C148" s="321"/>
      <c r="D148" s="321"/>
      <c r="E148" s="321"/>
      <c r="F148" s="278"/>
      <c r="G148" s="279"/>
      <c r="H148" s="216"/>
      <c r="I148" s="216"/>
      <c r="J148" s="216"/>
      <c r="K148" s="551"/>
      <c r="L148" s="553"/>
      <c r="M148" s="277"/>
      <c r="N148" s="321"/>
      <c r="O148" s="321"/>
      <c r="P148" s="321"/>
      <c r="Q148" s="321"/>
      <c r="R148" s="278"/>
      <c r="S148" s="279"/>
      <c r="T148" s="216"/>
      <c r="U148" s="216"/>
      <c r="V148" s="404">
        <v>15</v>
      </c>
      <c r="W148" s="397" t="s">
        <v>106</v>
      </c>
      <c r="X148" s="205" t="s">
        <v>139</v>
      </c>
      <c r="Y148" s="207" t="s">
        <v>198</v>
      </c>
      <c r="Z148" s="24" t="s">
        <v>199</v>
      </c>
      <c r="AA148" s="312" t="s">
        <v>11</v>
      </c>
      <c r="AB148" s="40" t="s">
        <v>200</v>
      </c>
      <c r="AC148" s="361">
        <v>34544.79</v>
      </c>
      <c r="AD148" s="361">
        <v>34544.79</v>
      </c>
      <c r="AE148" s="414"/>
    </row>
    <row r="149" spans="1:35" ht="15.75" customHeight="1" x14ac:dyDescent="0.25">
      <c r="A149" s="115"/>
      <c r="B149" s="277"/>
      <c r="C149" s="321"/>
      <c r="D149" s="321"/>
      <c r="E149" s="321"/>
      <c r="F149" s="278"/>
      <c r="G149" s="279"/>
      <c r="H149" s="216"/>
      <c r="I149" s="216"/>
      <c r="J149" s="216"/>
      <c r="K149" s="551"/>
      <c r="L149" s="553"/>
      <c r="M149" s="277"/>
      <c r="N149" s="321"/>
      <c r="O149" s="321"/>
      <c r="P149" s="321"/>
      <c r="Q149" s="321"/>
      <c r="R149" s="278"/>
      <c r="S149" s="279"/>
      <c r="T149" s="216"/>
      <c r="U149" s="216"/>
      <c r="V149" s="401"/>
      <c r="W149" s="406"/>
      <c r="X149" s="208" t="s">
        <v>197</v>
      </c>
      <c r="Y149" s="284"/>
      <c r="Z149" s="284"/>
      <c r="AA149" s="281" t="s">
        <v>11</v>
      </c>
      <c r="AB149" s="30" t="s">
        <v>201</v>
      </c>
      <c r="AC149" s="363">
        <v>31048.94</v>
      </c>
      <c r="AD149" s="110"/>
      <c r="AE149" s="419">
        <v>31048.94</v>
      </c>
    </row>
    <row r="150" spans="1:35" ht="15.75" customHeight="1" x14ac:dyDescent="0.25">
      <c r="A150" s="115"/>
      <c r="B150" s="277"/>
      <c r="C150" s="321"/>
      <c r="D150" s="321"/>
      <c r="E150" s="321"/>
      <c r="F150" s="278"/>
      <c r="G150" s="279"/>
      <c r="H150" s="216"/>
      <c r="I150" s="216"/>
      <c r="J150" s="216"/>
      <c r="K150" s="551"/>
      <c r="L150" s="553"/>
      <c r="M150" s="277"/>
      <c r="N150" s="321"/>
      <c r="O150" s="321"/>
      <c r="P150" s="321"/>
      <c r="Q150" s="321"/>
      <c r="R150" s="278"/>
      <c r="S150" s="279"/>
      <c r="T150" s="216"/>
      <c r="U150" s="216"/>
      <c r="V150" s="401"/>
      <c r="W150" s="406"/>
      <c r="X150" s="208"/>
      <c r="Y150" s="284"/>
      <c r="Z150" s="284"/>
      <c r="AA150" s="281" t="s">
        <v>11</v>
      </c>
      <c r="AB150" s="30" t="s">
        <v>202</v>
      </c>
      <c r="AC150" s="363">
        <v>26666.9</v>
      </c>
      <c r="AD150" s="110"/>
      <c r="AE150" s="419">
        <v>26666.9</v>
      </c>
    </row>
    <row r="151" spans="1:35" ht="15.75" customHeight="1" x14ac:dyDescent="0.25">
      <c r="A151" s="115"/>
      <c r="B151" s="277"/>
      <c r="C151" s="321"/>
      <c r="D151" s="321"/>
      <c r="E151" s="321"/>
      <c r="F151" s="278"/>
      <c r="G151" s="279"/>
      <c r="H151" s="216"/>
      <c r="I151" s="216"/>
      <c r="J151" s="216"/>
      <c r="K151" s="551"/>
      <c r="L151" s="553"/>
      <c r="M151" s="277"/>
      <c r="N151" s="321"/>
      <c r="O151" s="321"/>
      <c r="P151" s="321"/>
      <c r="Q151" s="321"/>
      <c r="R151" s="278"/>
      <c r="S151" s="279"/>
      <c r="T151" s="216"/>
      <c r="U151" s="216"/>
      <c r="V151" s="401"/>
      <c r="W151" s="406"/>
      <c r="X151" s="208"/>
      <c r="Y151" s="284"/>
      <c r="Z151" s="284"/>
      <c r="AA151" s="281" t="s">
        <v>11</v>
      </c>
      <c r="AB151" s="30" t="s">
        <v>203</v>
      </c>
      <c r="AC151" s="363">
        <v>172544.02</v>
      </c>
      <c r="AD151" s="110"/>
      <c r="AE151" s="419">
        <v>172544.02</v>
      </c>
    </row>
    <row r="152" spans="1:35" ht="15.75" customHeight="1" x14ac:dyDescent="0.25">
      <c r="A152" s="115"/>
      <c r="B152" s="277"/>
      <c r="C152" s="321"/>
      <c r="D152" s="321"/>
      <c r="E152" s="321"/>
      <c r="F152" s="278"/>
      <c r="G152" s="279"/>
      <c r="H152" s="216"/>
      <c r="I152" s="216"/>
      <c r="J152" s="216"/>
      <c r="K152" s="551"/>
      <c r="L152" s="553"/>
      <c r="M152" s="277"/>
      <c r="N152" s="321"/>
      <c r="O152" s="321"/>
      <c r="P152" s="321"/>
      <c r="Q152" s="321"/>
      <c r="R152" s="278"/>
      <c r="S152" s="279"/>
      <c r="T152" s="216"/>
      <c r="U152" s="216"/>
      <c r="V152" s="401"/>
      <c r="W152" s="406"/>
      <c r="X152" s="208"/>
      <c r="Y152" s="284"/>
      <c r="Z152" s="284"/>
      <c r="AA152" s="281" t="s">
        <v>11</v>
      </c>
      <c r="AB152" s="30" t="s">
        <v>204</v>
      </c>
      <c r="AC152" s="363">
        <v>20118.990000000002</v>
      </c>
      <c r="AD152" s="110"/>
      <c r="AE152" s="419">
        <v>20118.990000000002</v>
      </c>
    </row>
    <row r="153" spans="1:35" ht="15.75" customHeight="1" thickBot="1" x14ac:dyDescent="0.3">
      <c r="A153" s="115"/>
      <c r="B153" s="277"/>
      <c r="C153" s="321"/>
      <c r="D153" s="321"/>
      <c r="E153" s="321"/>
      <c r="F153" s="278"/>
      <c r="G153" s="279"/>
      <c r="H153" s="216"/>
      <c r="I153" s="216"/>
      <c r="J153" s="216"/>
      <c r="K153" s="551"/>
      <c r="L153" s="553"/>
      <c r="M153" s="277"/>
      <c r="N153" s="321"/>
      <c r="O153" s="321"/>
      <c r="P153" s="321"/>
      <c r="Q153" s="321"/>
      <c r="R153" s="278"/>
      <c r="S153" s="279"/>
      <c r="T153" s="216"/>
      <c r="U153" s="216"/>
      <c r="V153" s="401"/>
      <c r="W153" s="406"/>
      <c r="X153" s="284"/>
      <c r="Y153" s="284"/>
      <c r="Z153" s="284"/>
      <c r="AA153" s="283" t="s">
        <v>11</v>
      </c>
      <c r="AB153" s="25" t="s">
        <v>205</v>
      </c>
      <c r="AC153" s="420">
        <v>36019.47</v>
      </c>
      <c r="AD153" s="420">
        <v>36019.47</v>
      </c>
      <c r="AE153" s="421"/>
    </row>
    <row r="154" spans="1:35" ht="15.75" customHeight="1" thickBot="1" x14ac:dyDescent="0.3">
      <c r="A154" s="115"/>
      <c r="B154" s="277"/>
      <c r="C154" s="321"/>
      <c r="D154" s="321"/>
      <c r="E154" s="321"/>
      <c r="F154" s="278"/>
      <c r="G154" s="279"/>
      <c r="H154" s="216"/>
      <c r="I154" s="216"/>
      <c r="J154" s="216"/>
      <c r="K154" s="551"/>
      <c r="L154" s="553"/>
      <c r="M154" s="277"/>
      <c r="N154" s="321"/>
      <c r="O154" s="321"/>
      <c r="P154" s="321"/>
      <c r="Q154" s="321"/>
      <c r="R154" s="278"/>
      <c r="S154" s="279"/>
      <c r="T154" s="216"/>
      <c r="U154" s="216"/>
      <c r="V154" s="404">
        <v>16</v>
      </c>
      <c r="W154" s="397" t="s">
        <v>106</v>
      </c>
      <c r="X154" s="205" t="s">
        <v>139</v>
      </c>
      <c r="Y154" s="207" t="s">
        <v>132</v>
      </c>
      <c r="Z154" s="24" t="s">
        <v>195</v>
      </c>
      <c r="AA154" s="312" t="s">
        <v>11</v>
      </c>
      <c r="AB154" s="40" t="s">
        <v>196</v>
      </c>
      <c r="AC154" s="361">
        <v>67046.3</v>
      </c>
      <c r="AD154" s="135"/>
      <c r="AE154" s="414">
        <v>67046.3</v>
      </c>
      <c r="AH154" s="69"/>
    </row>
    <row r="155" spans="1:35" ht="15.75" customHeight="1" thickBot="1" x14ac:dyDescent="0.3">
      <c r="A155" s="115"/>
      <c r="B155" s="277"/>
      <c r="C155" s="321"/>
      <c r="D155" s="321"/>
      <c r="E155" s="321"/>
      <c r="F155" s="278"/>
      <c r="G155" s="279"/>
      <c r="H155" s="216"/>
      <c r="I155" s="216"/>
      <c r="J155" s="216"/>
      <c r="K155" s="551"/>
      <c r="L155" s="553"/>
      <c r="M155" s="277"/>
      <c r="N155" s="321"/>
      <c r="O155" s="321"/>
      <c r="P155" s="321"/>
      <c r="Q155" s="321"/>
      <c r="R155" s="278"/>
      <c r="S155" s="279"/>
      <c r="T155" s="216"/>
      <c r="U155" s="216"/>
      <c r="V155" s="405"/>
      <c r="W155" s="398"/>
      <c r="X155" s="195" t="s">
        <v>194</v>
      </c>
      <c r="Y155" s="284"/>
      <c r="Z155" s="10"/>
      <c r="AA155" s="422"/>
      <c r="AB155" s="32"/>
      <c r="AC155" s="423"/>
      <c r="AD155" s="79"/>
      <c r="AE155" s="421"/>
    </row>
    <row r="156" spans="1:35" ht="15.75" hidden="1" customHeight="1" x14ac:dyDescent="0.25">
      <c r="A156" s="115"/>
      <c r="B156" s="277"/>
      <c r="C156" s="321"/>
      <c r="D156" s="321"/>
      <c r="E156" s="321"/>
      <c r="F156" s="278"/>
      <c r="G156" s="279"/>
      <c r="H156" s="216"/>
      <c r="I156" s="216"/>
      <c r="J156" s="216"/>
      <c r="K156" s="551"/>
      <c r="L156" s="553"/>
      <c r="M156" s="277"/>
      <c r="N156" s="321"/>
      <c r="O156" s="321"/>
      <c r="P156" s="321"/>
      <c r="Q156" s="321"/>
      <c r="R156" s="278"/>
      <c r="S156" s="279"/>
      <c r="T156" s="216"/>
      <c r="U156" s="216"/>
      <c r="V156" s="402">
        <v>17</v>
      </c>
      <c r="W156" s="307" t="s">
        <v>106</v>
      </c>
      <c r="X156" s="207"/>
      <c r="Y156" s="207"/>
      <c r="Z156" s="207"/>
      <c r="AA156" s="438"/>
      <c r="AB156" s="243"/>
      <c r="AC156" s="417"/>
      <c r="AD156" s="87"/>
      <c r="AE156" s="228"/>
    </row>
    <row r="157" spans="1:35" ht="15.75" hidden="1" customHeight="1" thickBot="1" x14ac:dyDescent="0.3">
      <c r="A157" s="115"/>
      <c r="B157" s="277"/>
      <c r="C157" s="321"/>
      <c r="D157" s="321"/>
      <c r="E157" s="321"/>
      <c r="F157" s="278"/>
      <c r="G157" s="279"/>
      <c r="H157" s="216"/>
      <c r="I157" s="216"/>
      <c r="J157" s="216"/>
      <c r="K157" s="551"/>
      <c r="L157" s="553"/>
      <c r="M157" s="277"/>
      <c r="N157" s="321"/>
      <c r="O157" s="321"/>
      <c r="P157" s="321"/>
      <c r="Q157" s="321"/>
      <c r="R157" s="278"/>
      <c r="S157" s="279"/>
      <c r="T157" s="216"/>
      <c r="U157" s="216"/>
      <c r="V157" s="403"/>
      <c r="W157" s="308"/>
      <c r="X157" s="284"/>
      <c r="Y157" s="195"/>
      <c r="Z157" s="195"/>
      <c r="AA157" s="437"/>
      <c r="AB157" s="284"/>
      <c r="AC157" s="10"/>
      <c r="AD157" s="396"/>
      <c r="AE157" s="311"/>
    </row>
    <row r="158" spans="1:35" ht="15.75" hidden="1" customHeight="1" thickBot="1" x14ac:dyDescent="0.3">
      <c r="A158" s="115"/>
      <c r="B158" s="277"/>
      <c r="C158" s="321"/>
      <c r="D158" s="321"/>
      <c r="E158" s="321"/>
      <c r="F158" s="278"/>
      <c r="G158" s="279"/>
      <c r="H158" s="216"/>
      <c r="I158" s="216"/>
      <c r="J158" s="216"/>
      <c r="K158" s="551"/>
      <c r="L158" s="553"/>
      <c r="M158" s="277"/>
      <c r="N158" s="321"/>
      <c r="O158" s="321"/>
      <c r="P158" s="321"/>
      <c r="Q158" s="321"/>
      <c r="R158" s="278"/>
      <c r="S158" s="279"/>
      <c r="T158" s="216"/>
      <c r="U158" s="216"/>
      <c r="V158" s="401">
        <v>18</v>
      </c>
      <c r="W158" s="397" t="s">
        <v>106</v>
      </c>
      <c r="X158" s="207"/>
      <c r="Y158" s="207"/>
      <c r="Z158" s="24"/>
      <c r="AA158" s="283"/>
      <c r="AB158" s="25"/>
      <c r="AC158" s="143"/>
      <c r="AD158" s="396"/>
      <c r="AE158" s="311"/>
    </row>
    <row r="159" spans="1:35" ht="15.75" hidden="1" customHeight="1" thickBot="1" x14ac:dyDescent="0.3">
      <c r="A159" s="115"/>
      <c r="B159" s="277"/>
      <c r="C159" s="321"/>
      <c r="D159" s="321"/>
      <c r="E159" s="321"/>
      <c r="F159" s="278"/>
      <c r="G159" s="279"/>
      <c r="H159" s="216"/>
      <c r="I159" s="216"/>
      <c r="J159" s="216"/>
      <c r="K159" s="551"/>
      <c r="L159" s="553"/>
      <c r="M159" s="277"/>
      <c r="N159" s="321"/>
      <c r="O159" s="321"/>
      <c r="P159" s="321"/>
      <c r="Q159" s="321"/>
      <c r="R159" s="278"/>
      <c r="S159" s="279"/>
      <c r="T159" s="216"/>
      <c r="U159" s="216"/>
      <c r="V159" s="401"/>
      <c r="W159" s="406"/>
      <c r="X159" s="284"/>
      <c r="Y159" s="284"/>
      <c r="Z159" s="284"/>
      <c r="AA159" s="335"/>
      <c r="AB159" s="31"/>
      <c r="AC159" s="345"/>
      <c r="AD159" s="189"/>
      <c r="AE159" s="118"/>
    </row>
    <row r="160" spans="1:35" ht="15.75" customHeight="1" thickBot="1" x14ac:dyDescent="0.3">
      <c r="A160" s="514" t="s">
        <v>62</v>
      </c>
      <c r="B160" s="515"/>
      <c r="C160" s="515"/>
      <c r="D160" s="515"/>
      <c r="E160" s="515"/>
      <c r="F160" s="516"/>
      <c r="G160" s="123" t="e">
        <f>G101+G102+G103+#REF!+#REF!</f>
        <v>#REF!</v>
      </c>
      <c r="K160" s="517" t="s">
        <v>62</v>
      </c>
      <c r="L160" s="518"/>
      <c r="M160" s="518"/>
      <c r="N160" s="518"/>
      <c r="O160" s="518"/>
      <c r="P160" s="518"/>
      <c r="Q160" s="518"/>
      <c r="R160" s="519"/>
      <c r="S160" s="180" t="e">
        <f>S101+S102+S103+#REF!+#REF!</f>
        <v>#REF!</v>
      </c>
      <c r="V160" s="440" t="s">
        <v>62</v>
      </c>
      <c r="W160" s="441"/>
      <c r="X160" s="441"/>
      <c r="Y160" s="441"/>
      <c r="Z160" s="441"/>
      <c r="AA160" s="441"/>
      <c r="AB160" s="442"/>
      <c r="AC160" s="426">
        <f>AC96+AC98+AC101+AC127+AC128+AC129+AC130+AC131+AC132+AC133+AC134+AC135+AC136+AC137+AC138+AC144+AC145+AC146+AC148+AC149+AC150+AC151+AC152+AC153+AC154</f>
        <v>3110488.7499999995</v>
      </c>
      <c r="AD160" s="426">
        <f t="shared" ref="AD160:AE160" si="4">AD96+AD98+AD101+AD127+AD128+AD129+AD130+AD131+AD132+AD133+AD134+AD135+AD136+AD137+AD138+AD144+AD145+AD146+AD148+AD149+AD150+AD151+AD152+AD153+AD154</f>
        <v>960531.92</v>
      </c>
      <c r="AE160" s="192">
        <f t="shared" si="4"/>
        <v>2149956.8299999996</v>
      </c>
      <c r="AI160" s="69"/>
    </row>
    <row r="161" spans="1:38" ht="15.75" hidden="1" customHeight="1" thickBot="1" x14ac:dyDescent="0.3">
      <c r="A161" s="332"/>
      <c r="B161" s="244"/>
      <c r="C161" s="244"/>
      <c r="D161" s="244"/>
      <c r="E161" s="244"/>
      <c r="F161" s="245"/>
      <c r="G161" s="179"/>
      <c r="K161" s="246"/>
      <c r="L161" s="203"/>
      <c r="M161" s="203"/>
      <c r="N161" s="203"/>
      <c r="O161" s="203"/>
      <c r="P161" s="203"/>
      <c r="Q161" s="203"/>
      <c r="R161" s="203"/>
      <c r="S161" s="179"/>
      <c r="V161" s="571">
        <v>19</v>
      </c>
      <c r="W161" s="561" t="s">
        <v>111</v>
      </c>
      <c r="X161" s="242"/>
      <c r="Y161" s="284"/>
      <c r="Z161" s="208"/>
      <c r="AA161" s="208"/>
      <c r="AB161" s="243"/>
      <c r="AC161" s="425"/>
      <c r="AD161" s="232"/>
      <c r="AE161" s="141"/>
    </row>
    <row r="162" spans="1:38" ht="15.75" hidden="1" customHeight="1" thickBot="1" x14ac:dyDescent="0.3">
      <c r="A162" s="332"/>
      <c r="B162" s="244"/>
      <c r="C162" s="244"/>
      <c r="D162" s="244"/>
      <c r="E162" s="244"/>
      <c r="F162" s="245"/>
      <c r="G162" s="179"/>
      <c r="K162" s="246"/>
      <c r="L162" s="203"/>
      <c r="M162" s="203"/>
      <c r="N162" s="203"/>
      <c r="O162" s="203"/>
      <c r="P162" s="203"/>
      <c r="Q162" s="203"/>
      <c r="R162" s="203"/>
      <c r="S162" s="179"/>
      <c r="V162" s="583"/>
      <c r="W162" s="563"/>
      <c r="X162" s="218"/>
      <c r="Y162" s="195"/>
      <c r="Z162" s="206"/>
      <c r="AA162" s="195"/>
      <c r="AB162" s="212"/>
      <c r="AC162" s="359"/>
      <c r="AD162" s="258"/>
      <c r="AE162" s="234"/>
    </row>
    <row r="163" spans="1:38" ht="15.75" hidden="1" customHeight="1" x14ac:dyDescent="0.25">
      <c r="A163" s="332"/>
      <c r="B163" s="244"/>
      <c r="C163" s="244"/>
      <c r="D163" s="244"/>
      <c r="E163" s="244"/>
      <c r="F163" s="245"/>
      <c r="G163" s="179"/>
      <c r="K163" s="181">
        <v>1</v>
      </c>
      <c r="L163" s="182" t="s">
        <v>111</v>
      </c>
      <c r="M163" s="183"/>
      <c r="N163" s="182"/>
      <c r="O163" s="172"/>
      <c r="P163" s="21"/>
      <c r="Q163" s="22"/>
      <c r="R163" s="184"/>
      <c r="S163" s="185"/>
      <c r="V163" s="571"/>
      <c r="W163" s="560"/>
      <c r="X163" s="214"/>
      <c r="Y163" s="207"/>
      <c r="Z163" s="207"/>
      <c r="AA163" s="205"/>
      <c r="AB163" s="209"/>
      <c r="AC163" s="358"/>
      <c r="AD163" s="258"/>
      <c r="AE163" s="234"/>
    </row>
    <row r="164" spans="1:38" ht="15.75" hidden="1" customHeight="1" x14ac:dyDescent="0.25">
      <c r="A164" s="332"/>
      <c r="B164" s="244"/>
      <c r="C164" s="244"/>
      <c r="D164" s="244"/>
      <c r="E164" s="244"/>
      <c r="F164" s="245"/>
      <c r="G164" s="179"/>
      <c r="K164" s="181">
        <v>2</v>
      </c>
      <c r="L164" s="182" t="s">
        <v>111</v>
      </c>
      <c r="M164" s="183"/>
      <c r="N164" s="182"/>
      <c r="O164" s="182"/>
      <c r="P164" s="21"/>
      <c r="Q164" s="22"/>
      <c r="R164" s="32"/>
      <c r="S164" s="186"/>
      <c r="V164" s="532"/>
      <c r="W164" s="562"/>
      <c r="X164" s="218"/>
      <c r="Y164" s="195"/>
      <c r="Z164" s="195"/>
      <c r="AA164" s="195"/>
      <c r="AB164" s="212"/>
      <c r="AC164" s="359"/>
      <c r="AD164" s="258"/>
      <c r="AE164" s="234"/>
    </row>
    <row r="165" spans="1:38" ht="15.75" hidden="1" customHeight="1" x14ac:dyDescent="0.25">
      <c r="A165" s="332"/>
      <c r="B165" s="244"/>
      <c r="C165" s="244"/>
      <c r="D165" s="244"/>
      <c r="E165" s="244"/>
      <c r="F165" s="245"/>
      <c r="G165" s="179"/>
      <c r="K165" s="181">
        <v>1</v>
      </c>
      <c r="L165" s="182" t="s">
        <v>111</v>
      </c>
      <c r="M165" s="183"/>
      <c r="N165" s="182"/>
      <c r="O165" s="182"/>
      <c r="P165" s="187"/>
      <c r="Q165" s="22"/>
      <c r="R165" s="32"/>
      <c r="S165" s="186"/>
      <c r="V165" s="432"/>
      <c r="W165" s="393"/>
      <c r="X165" s="393"/>
      <c r="Y165" s="393"/>
      <c r="Z165" s="393"/>
      <c r="AA165" s="393"/>
      <c r="AB165" s="393"/>
      <c r="AC165" s="345"/>
      <c r="AD165" s="189"/>
      <c r="AE165" s="118"/>
      <c r="AL165" t="s">
        <v>114</v>
      </c>
    </row>
    <row r="166" spans="1:38" ht="12.75" customHeight="1" thickBot="1" x14ac:dyDescent="0.3">
      <c r="A166" s="332"/>
      <c r="B166" s="244"/>
      <c r="C166" s="244"/>
      <c r="D166" s="244"/>
      <c r="E166" s="244"/>
      <c r="F166" s="245"/>
      <c r="G166" s="179"/>
      <c r="K166" s="573" t="s">
        <v>27</v>
      </c>
      <c r="L166" s="574"/>
      <c r="M166" s="574"/>
      <c r="N166" s="574"/>
      <c r="O166" s="574"/>
      <c r="P166" s="574"/>
      <c r="Q166" s="574"/>
      <c r="R166" s="575"/>
      <c r="S166" s="192">
        <f>S163+S164+S165</f>
        <v>0</v>
      </c>
      <c r="V166" s="440" t="s">
        <v>27</v>
      </c>
      <c r="W166" s="441"/>
      <c r="X166" s="441"/>
      <c r="Y166" s="441"/>
      <c r="Z166" s="441"/>
      <c r="AA166" s="443"/>
      <c r="AB166" s="580"/>
      <c r="AC166" s="348">
        <f>AC163+AC164+AC165+AC161</f>
        <v>0</v>
      </c>
      <c r="AD166" s="371"/>
      <c r="AE166" s="192"/>
    </row>
    <row r="167" spans="1:38" ht="15.75" hidden="1" customHeight="1" thickBot="1" x14ac:dyDescent="0.3">
      <c r="A167" s="332"/>
      <c r="B167" s="244"/>
      <c r="C167" s="244"/>
      <c r="D167" s="244"/>
      <c r="E167" s="244"/>
      <c r="F167" s="245"/>
      <c r="G167" s="179"/>
      <c r="K167" s="246"/>
      <c r="L167" s="203"/>
      <c r="M167" s="203"/>
      <c r="N167" s="203"/>
      <c r="O167" s="203"/>
      <c r="P167" s="203"/>
      <c r="Q167" s="203"/>
      <c r="R167" s="203"/>
      <c r="S167" s="179"/>
      <c r="V167" s="449">
        <v>20</v>
      </c>
      <c r="W167" s="581" t="s">
        <v>126</v>
      </c>
      <c r="X167" s="90"/>
      <c r="Y167" s="207"/>
      <c r="Z167" s="19"/>
      <c r="AA167" s="301"/>
      <c r="AB167" s="40"/>
      <c r="AC167" s="364"/>
      <c r="AD167" s="87"/>
      <c r="AE167" s="228"/>
    </row>
    <row r="168" spans="1:38" ht="15.75" hidden="1" customHeight="1" thickBot="1" x14ac:dyDescent="0.3">
      <c r="A168" s="332"/>
      <c r="B168" s="244"/>
      <c r="C168" s="244"/>
      <c r="D168" s="244"/>
      <c r="E168" s="244"/>
      <c r="F168" s="245"/>
      <c r="G168" s="179"/>
      <c r="K168" s="246"/>
      <c r="L168" s="203"/>
      <c r="M168" s="203"/>
      <c r="N168" s="203"/>
      <c r="O168" s="203"/>
      <c r="P168" s="203"/>
      <c r="Q168" s="203"/>
      <c r="R168" s="203"/>
      <c r="S168" s="179"/>
      <c r="V168" s="451"/>
      <c r="W168" s="582"/>
      <c r="X168" s="91"/>
      <c r="Y168" s="195"/>
      <c r="Z168" s="11"/>
      <c r="AA168" s="190"/>
      <c r="AB168" s="30"/>
      <c r="AC168" s="356"/>
      <c r="AD168" s="72"/>
      <c r="AE168" s="36"/>
    </row>
    <row r="169" spans="1:38" ht="15.75" hidden="1" customHeight="1" thickBot="1" x14ac:dyDescent="0.3">
      <c r="A169" s="334"/>
      <c r="B169" s="244"/>
      <c r="C169" s="244"/>
      <c r="D169" s="244"/>
      <c r="E169" s="244"/>
      <c r="F169" s="245"/>
      <c r="G169" s="179"/>
      <c r="K169" s="246"/>
      <c r="L169" s="203"/>
      <c r="M169" s="203"/>
      <c r="N169" s="203"/>
      <c r="O169" s="203"/>
      <c r="P169" s="203"/>
      <c r="Q169" s="203"/>
      <c r="R169" s="203"/>
      <c r="S169" s="179"/>
      <c r="V169" s="390"/>
      <c r="W169" s="381"/>
      <c r="X169" s="197"/>
      <c r="Y169" s="5"/>
      <c r="Z169" s="5"/>
      <c r="AA169" s="190"/>
      <c r="AB169" s="77"/>
      <c r="AC169" s="360"/>
      <c r="AD169" s="396"/>
      <c r="AE169" s="311"/>
    </row>
    <row r="170" spans="1:38" ht="15.75" hidden="1" customHeight="1" thickBot="1" x14ac:dyDescent="0.3">
      <c r="A170" s="334"/>
      <c r="B170" s="244"/>
      <c r="C170" s="244"/>
      <c r="D170" s="244"/>
      <c r="E170" s="244"/>
      <c r="F170" s="245"/>
      <c r="G170" s="179"/>
      <c r="K170" s="246"/>
      <c r="L170" s="203"/>
      <c r="M170" s="203"/>
      <c r="N170" s="203"/>
      <c r="O170" s="203"/>
      <c r="P170" s="203"/>
      <c r="Q170" s="203"/>
      <c r="R170" s="203"/>
      <c r="S170" s="179"/>
      <c r="V170" s="390"/>
      <c r="W170" s="381"/>
      <c r="X170" s="197"/>
      <c r="Y170" s="5"/>
      <c r="Z170" s="5"/>
      <c r="AA170" s="190"/>
      <c r="AB170" s="77"/>
      <c r="AC170" s="344"/>
      <c r="AD170" s="258"/>
      <c r="AE170" s="234"/>
    </row>
    <row r="171" spans="1:38" ht="15.75" hidden="1" customHeight="1" thickBot="1" x14ac:dyDescent="0.3">
      <c r="A171" s="332"/>
      <c r="B171" s="244"/>
      <c r="C171" s="244"/>
      <c r="D171" s="244"/>
      <c r="E171" s="244"/>
      <c r="F171" s="245"/>
      <c r="G171" s="179"/>
      <c r="K171" s="246"/>
      <c r="L171" s="203"/>
      <c r="M171" s="203"/>
      <c r="N171" s="203"/>
      <c r="O171" s="203"/>
      <c r="P171" s="203"/>
      <c r="Q171" s="203"/>
      <c r="R171" s="203"/>
      <c r="S171" s="179"/>
      <c r="V171" s="445">
        <v>2</v>
      </c>
      <c r="W171" s="587" t="s">
        <v>126</v>
      </c>
      <c r="X171" s="18"/>
      <c r="Y171" s="18"/>
      <c r="Z171" s="18"/>
      <c r="AA171" s="291"/>
      <c r="AB171" s="140"/>
      <c r="AC171" s="366"/>
      <c r="AD171" s="396"/>
      <c r="AE171" s="311"/>
    </row>
    <row r="172" spans="1:38" ht="15.75" hidden="1" customHeight="1" thickBot="1" x14ac:dyDescent="0.3">
      <c r="A172" s="332"/>
      <c r="B172" s="244"/>
      <c r="C172" s="244"/>
      <c r="D172" s="244"/>
      <c r="E172" s="244"/>
      <c r="F172" s="245"/>
      <c r="G172" s="179"/>
      <c r="K172" s="246"/>
      <c r="L172" s="203"/>
      <c r="M172" s="203"/>
      <c r="N172" s="203"/>
      <c r="O172" s="203"/>
      <c r="P172" s="203"/>
      <c r="Q172" s="203"/>
      <c r="R172" s="203"/>
      <c r="S172" s="179"/>
      <c r="V172" s="446"/>
      <c r="W172" s="588"/>
      <c r="X172" s="28"/>
      <c r="Y172" s="28"/>
      <c r="Z172" s="28"/>
      <c r="AA172" s="287"/>
      <c r="AB172" s="25"/>
      <c r="AC172" s="355"/>
      <c r="AD172" s="72"/>
      <c r="AE172" s="36"/>
    </row>
    <row r="173" spans="1:38" ht="15.75" hidden="1" customHeight="1" thickBot="1" x14ac:dyDescent="0.3">
      <c r="A173" s="332"/>
      <c r="B173" s="244"/>
      <c r="C173" s="244"/>
      <c r="D173" s="244"/>
      <c r="E173" s="244"/>
      <c r="F173" s="245"/>
      <c r="G173" s="179"/>
      <c r="K173" s="181">
        <v>1</v>
      </c>
      <c r="L173" s="182" t="s">
        <v>111</v>
      </c>
      <c r="M173" s="183"/>
      <c r="N173" s="182"/>
      <c r="O173" s="172"/>
      <c r="P173" s="21"/>
      <c r="Q173" s="22"/>
      <c r="R173" s="184"/>
      <c r="S173" s="185"/>
      <c r="V173" s="589">
        <v>3</v>
      </c>
      <c r="W173" s="476" t="s">
        <v>126</v>
      </c>
      <c r="X173" s="18"/>
      <c r="Y173" s="18"/>
      <c r="Z173" s="17"/>
      <c r="AA173" s="301"/>
      <c r="AB173" s="40"/>
      <c r="AC173" s="365"/>
      <c r="AD173" s="72"/>
      <c r="AE173" s="36"/>
    </row>
    <row r="174" spans="1:38" ht="15.75" hidden="1" customHeight="1" thickBot="1" x14ac:dyDescent="0.3">
      <c r="A174" s="332"/>
      <c r="B174" s="244"/>
      <c r="C174" s="244"/>
      <c r="D174" s="244"/>
      <c r="E174" s="244"/>
      <c r="F174" s="245"/>
      <c r="G174" s="179"/>
      <c r="K174" s="181">
        <v>2</v>
      </c>
      <c r="L174" s="182" t="s">
        <v>111</v>
      </c>
      <c r="M174" s="183"/>
      <c r="N174" s="182"/>
      <c r="O174" s="182"/>
      <c r="P174" s="21"/>
      <c r="Q174" s="22"/>
      <c r="R174" s="32"/>
      <c r="S174" s="186"/>
      <c r="V174" s="590"/>
      <c r="W174" s="477"/>
      <c r="X174" s="6"/>
      <c r="Y174" s="6"/>
      <c r="Z174" s="260"/>
      <c r="AA174" s="302"/>
      <c r="AB174" s="30"/>
      <c r="AC174" s="356"/>
      <c r="AD174" s="72"/>
      <c r="AE174" s="36"/>
    </row>
    <row r="175" spans="1:38" ht="15.75" hidden="1" customHeight="1" thickBot="1" x14ac:dyDescent="0.3">
      <c r="A175" s="332"/>
      <c r="B175" s="244"/>
      <c r="C175" s="244"/>
      <c r="D175" s="244"/>
      <c r="E175" s="244"/>
      <c r="F175" s="245"/>
      <c r="G175" s="179"/>
      <c r="K175" s="181">
        <v>1</v>
      </c>
      <c r="L175" s="182" t="s">
        <v>111</v>
      </c>
      <c r="M175" s="183"/>
      <c r="N175" s="182"/>
      <c r="O175" s="182"/>
      <c r="P175" s="187"/>
      <c r="Q175" s="22"/>
      <c r="R175" s="32"/>
      <c r="S175" s="186"/>
      <c r="V175" s="300"/>
      <c r="W175" s="572"/>
      <c r="X175" s="300"/>
      <c r="Y175" s="379"/>
      <c r="Z175" s="381"/>
      <c r="AA175" s="263"/>
      <c r="AB175" s="25"/>
      <c r="AC175" s="355"/>
      <c r="AD175" s="72"/>
      <c r="AE175" s="36"/>
      <c r="AL175" t="s">
        <v>114</v>
      </c>
    </row>
    <row r="176" spans="1:38" ht="15.75" customHeight="1" thickBot="1" x14ac:dyDescent="0.3">
      <c r="A176" s="332"/>
      <c r="B176" s="244"/>
      <c r="C176" s="244"/>
      <c r="D176" s="244"/>
      <c r="E176" s="244"/>
      <c r="F176" s="245"/>
      <c r="G176" s="179"/>
      <c r="K176" s="573" t="s">
        <v>27</v>
      </c>
      <c r="L176" s="574"/>
      <c r="M176" s="574"/>
      <c r="N176" s="574"/>
      <c r="O176" s="574"/>
      <c r="P176" s="574"/>
      <c r="Q176" s="574"/>
      <c r="R176" s="575"/>
      <c r="S176" s="192">
        <f>S173+S174+S175</f>
        <v>0</v>
      </c>
      <c r="V176" s="576" t="s">
        <v>127</v>
      </c>
      <c r="W176" s="577"/>
      <c r="X176" s="577"/>
      <c r="Y176" s="577"/>
      <c r="Z176" s="577"/>
      <c r="AA176" s="578"/>
      <c r="AB176" s="579"/>
      <c r="AC176" s="179">
        <f>AC167+AC168+AC169+AC170</f>
        <v>0</v>
      </c>
      <c r="AD176" s="427"/>
      <c r="AE176" s="435"/>
      <c r="AH176" s="69"/>
    </row>
    <row r="177" spans="1:33" ht="15.75" thickBot="1" x14ac:dyDescent="0.3">
      <c r="A177" s="514" t="s">
        <v>20</v>
      </c>
      <c r="B177" s="515"/>
      <c r="C177" s="515"/>
      <c r="D177" s="515"/>
      <c r="E177" s="515"/>
      <c r="F177" s="516"/>
      <c r="G177" s="52" t="e">
        <f>G28+#REF!+G61+G78+G94+G160</f>
        <v>#REF!</v>
      </c>
      <c r="K177" s="584" t="s">
        <v>20</v>
      </c>
      <c r="L177" s="585"/>
      <c r="M177" s="585"/>
      <c r="N177" s="585"/>
      <c r="O177" s="585"/>
      <c r="P177" s="585"/>
      <c r="Q177" s="585"/>
      <c r="R177" s="586"/>
      <c r="S177" s="52" t="e">
        <f>S28+#REF!+S61+S78+S94+S160+S176</f>
        <v>#REF!</v>
      </c>
      <c r="V177" s="440" t="s">
        <v>20</v>
      </c>
      <c r="W177" s="441"/>
      <c r="X177" s="441"/>
      <c r="Y177" s="441"/>
      <c r="Z177" s="441"/>
      <c r="AA177" s="441"/>
      <c r="AB177" s="442"/>
      <c r="AC177" s="348">
        <f>AC28+AC61+AC72+AC78+AC160+AC166+AC176</f>
        <v>3514295.9199999995</v>
      </c>
      <c r="AD177" s="348">
        <f t="shared" ref="AD177:AE177" si="5">AD28+AD61+AD72+AD78+AD160+AD166+AD176</f>
        <v>1031574.8300000001</v>
      </c>
      <c r="AE177" s="15">
        <f t="shared" si="5"/>
        <v>2482721.0899999994</v>
      </c>
    </row>
    <row r="178" spans="1:33" x14ac:dyDescent="0.25">
      <c r="A178" s="318"/>
      <c r="B178" s="318"/>
      <c r="C178" s="318"/>
      <c r="D178" s="318"/>
      <c r="E178" s="318"/>
      <c r="F178" s="318"/>
      <c r="G178" s="44"/>
      <c r="AC178" s="69"/>
      <c r="AD178" s="69"/>
      <c r="AE178" s="69"/>
    </row>
    <row r="179" spans="1:33" x14ac:dyDescent="0.25">
      <c r="AC179" s="69"/>
      <c r="AD179" s="69"/>
      <c r="AE179" s="69"/>
    </row>
    <row r="180" spans="1:33" ht="15.75" thickBot="1" x14ac:dyDescent="0.3">
      <c r="AC180" s="69"/>
      <c r="AD180" s="69"/>
      <c r="AE180" s="69"/>
    </row>
    <row r="181" spans="1:33" x14ac:dyDescent="0.25">
      <c r="A181" s="313">
        <v>1</v>
      </c>
      <c r="B181" s="127" t="s">
        <v>63</v>
      </c>
      <c r="C181" s="50" t="s">
        <v>37</v>
      </c>
      <c r="D181" s="17" t="s">
        <v>0</v>
      </c>
      <c r="E181" s="18" t="str">
        <f>UPPER(D181)</f>
        <v>GENTIANA</v>
      </c>
      <c r="F181" s="19" t="s">
        <v>38</v>
      </c>
      <c r="G181" s="18" t="s">
        <v>11</v>
      </c>
      <c r="H181" s="71" t="s">
        <v>71</v>
      </c>
      <c r="I181" s="27">
        <v>7935.35</v>
      </c>
      <c r="AG181" t="s">
        <v>114</v>
      </c>
    </row>
    <row r="182" spans="1:33" ht="15.75" thickBot="1" x14ac:dyDescent="0.3">
      <c r="A182" s="142"/>
      <c r="B182" s="96"/>
      <c r="C182" s="55" t="s">
        <v>39</v>
      </c>
      <c r="D182" s="29"/>
      <c r="E182" s="28" t="str">
        <f>UPPER(D182)</f>
        <v/>
      </c>
      <c r="F182" s="97"/>
      <c r="G182" s="305" t="s">
        <v>72</v>
      </c>
      <c r="H182" s="54" t="s">
        <v>73</v>
      </c>
      <c r="I182" s="235">
        <v>20933.05</v>
      </c>
    </row>
    <row r="183" spans="1:33" x14ac:dyDescent="0.25">
      <c r="A183" s="103"/>
      <c r="B183" s="136"/>
      <c r="C183" s="136"/>
      <c r="D183" s="6"/>
      <c r="E183" s="5"/>
      <c r="F183" s="139"/>
      <c r="G183" s="88"/>
      <c r="H183" s="140"/>
      <c r="I183" s="141"/>
    </row>
    <row r="184" spans="1:33" x14ac:dyDescent="0.25">
      <c r="A184" s="103"/>
      <c r="B184" s="101"/>
      <c r="C184" s="101"/>
      <c r="D184" s="314"/>
      <c r="E184" s="314"/>
      <c r="F184" s="83"/>
      <c r="G184" s="58"/>
      <c r="H184" s="77"/>
      <c r="I184" s="258"/>
    </row>
    <row r="185" spans="1:33" x14ac:dyDescent="0.25">
      <c r="A185" s="103"/>
      <c r="B185" s="100"/>
      <c r="C185" s="100"/>
      <c r="D185" s="6"/>
      <c r="E185" s="6"/>
      <c r="F185" s="6"/>
      <c r="G185" s="58"/>
      <c r="H185" s="77"/>
      <c r="I185" s="258"/>
    </row>
    <row r="186" spans="1:33" ht="15.75" thickBot="1" x14ac:dyDescent="0.3">
      <c r="A186" s="80"/>
      <c r="B186" s="100"/>
      <c r="C186" s="100"/>
      <c r="D186" s="6"/>
      <c r="E186" s="6"/>
      <c r="F186" s="73"/>
      <c r="G186" s="106"/>
      <c r="H186" s="105"/>
      <c r="I186" s="68"/>
    </row>
    <row r="187" spans="1:33" ht="15.75" customHeight="1" thickBot="1" x14ac:dyDescent="0.3">
      <c r="A187" s="485" t="s">
        <v>19</v>
      </c>
      <c r="B187" s="486"/>
      <c r="C187" s="486"/>
      <c r="D187" s="486"/>
      <c r="E187" s="486"/>
      <c r="F187" s="486"/>
      <c r="G187" s="486"/>
      <c r="H187" s="487"/>
      <c r="I187" s="92">
        <f>SUM(I181:I186)</f>
        <v>28868.400000000001</v>
      </c>
    </row>
    <row r="188" spans="1:33" x14ac:dyDescent="0.25">
      <c r="A188" s="9">
        <v>1</v>
      </c>
      <c r="B188" s="130" t="s">
        <v>64</v>
      </c>
      <c r="C188" s="50" t="s">
        <v>37</v>
      </c>
      <c r="D188" s="19" t="s">
        <v>21</v>
      </c>
      <c r="E188" s="18" t="s">
        <v>36</v>
      </c>
      <c r="F188" s="37" t="s">
        <v>40</v>
      </c>
      <c r="G188" s="289" t="s">
        <v>11</v>
      </c>
      <c r="H188" s="40" t="s">
        <v>82</v>
      </c>
      <c r="I188" s="38">
        <v>15028.41</v>
      </c>
    </row>
    <row r="189" spans="1:33" x14ac:dyDescent="0.25">
      <c r="A189" s="104"/>
      <c r="B189" s="53"/>
      <c r="C189" s="53"/>
      <c r="D189" s="5"/>
      <c r="E189" s="6"/>
      <c r="F189" s="5"/>
      <c r="G189" s="314" t="s">
        <v>11</v>
      </c>
      <c r="H189" s="31" t="s">
        <v>83</v>
      </c>
      <c r="I189" s="119">
        <v>5254.03</v>
      </c>
    </row>
    <row r="190" spans="1:33" x14ac:dyDescent="0.25">
      <c r="A190" s="104"/>
      <c r="B190" s="53"/>
      <c r="C190" s="53"/>
      <c r="D190" s="5"/>
      <c r="E190" s="6"/>
      <c r="F190" s="5"/>
      <c r="G190" s="314" t="s">
        <v>11</v>
      </c>
      <c r="H190" s="31" t="s">
        <v>84</v>
      </c>
      <c r="I190" s="119">
        <v>14162.68</v>
      </c>
    </row>
    <row r="191" spans="1:33" x14ac:dyDescent="0.25">
      <c r="A191" s="104"/>
      <c r="B191" s="53"/>
      <c r="C191" s="53"/>
      <c r="D191" s="5"/>
      <c r="E191" s="6"/>
      <c r="F191" s="5"/>
      <c r="G191" s="314" t="s">
        <v>11</v>
      </c>
      <c r="H191" s="31" t="s">
        <v>85</v>
      </c>
      <c r="I191" s="119">
        <v>8625.26</v>
      </c>
    </row>
    <row r="192" spans="1:33" ht="15.75" thickBot="1" x14ac:dyDescent="0.3">
      <c r="A192" s="74"/>
      <c r="B192" s="28"/>
      <c r="C192" s="28"/>
      <c r="D192" s="29"/>
      <c r="E192" s="28"/>
      <c r="F192" s="29"/>
      <c r="G192" s="305" t="s">
        <v>11</v>
      </c>
      <c r="H192" s="25" t="s">
        <v>86</v>
      </c>
      <c r="I192" s="78">
        <v>22484.87</v>
      </c>
    </row>
    <row r="193" spans="1:9" x14ac:dyDescent="0.25">
      <c r="A193" s="145">
        <v>2</v>
      </c>
      <c r="B193" s="129" t="s">
        <v>64</v>
      </c>
      <c r="C193" s="53" t="s">
        <v>37</v>
      </c>
      <c r="D193" s="144" t="s">
        <v>17</v>
      </c>
      <c r="E193" s="157" t="str">
        <f>UPPER(D193)</f>
        <v>ANDISIMA</v>
      </c>
      <c r="F193" s="57" t="s">
        <v>75</v>
      </c>
      <c r="G193" s="158" t="s">
        <v>11</v>
      </c>
      <c r="H193" s="132" t="s">
        <v>76</v>
      </c>
      <c r="I193" s="159">
        <v>58724.23</v>
      </c>
    </row>
    <row r="194" spans="1:9" ht="15.75" thickBot="1" x14ac:dyDescent="0.3">
      <c r="A194" s="67"/>
      <c r="B194" s="42"/>
      <c r="C194" s="42"/>
      <c r="D194" s="29"/>
      <c r="E194" s="148" t="str">
        <f t="shared" ref="E194:E206" si="6">UPPER(D194)</f>
        <v/>
      </c>
      <c r="F194" s="60"/>
      <c r="G194" s="143" t="s">
        <v>11</v>
      </c>
      <c r="H194" s="25" t="s">
        <v>77</v>
      </c>
      <c r="I194" s="149">
        <v>6977.32</v>
      </c>
    </row>
    <row r="195" spans="1:9" ht="15.75" thickBot="1" x14ac:dyDescent="0.3">
      <c r="A195" s="145">
        <v>3</v>
      </c>
      <c r="B195" s="129" t="s">
        <v>64</v>
      </c>
      <c r="C195" s="100"/>
      <c r="D195" s="5" t="s">
        <v>34</v>
      </c>
      <c r="E195" s="144"/>
      <c r="F195" s="6"/>
      <c r="G195" s="6"/>
      <c r="H195" s="146"/>
      <c r="I195" s="84"/>
    </row>
    <row r="196" spans="1:9" ht="15.75" thickBot="1" x14ac:dyDescent="0.3">
      <c r="A196" s="67"/>
      <c r="B196" s="28"/>
      <c r="C196" s="29"/>
      <c r="D196" s="29"/>
      <c r="E196" s="46"/>
      <c r="F196" s="28"/>
      <c r="G196" s="305"/>
      <c r="H196" s="54"/>
      <c r="I196" s="68"/>
    </row>
    <row r="197" spans="1:9" ht="15.75" thickBot="1" x14ac:dyDescent="0.3">
      <c r="A197" s="24">
        <v>3</v>
      </c>
      <c r="B197" s="130" t="s">
        <v>64</v>
      </c>
      <c r="C197" s="50" t="s">
        <v>37</v>
      </c>
      <c r="D197" s="322" t="s">
        <v>29</v>
      </c>
      <c r="E197" s="46" t="str">
        <f t="shared" si="6"/>
        <v>APOSTOL</v>
      </c>
      <c r="F197" s="37" t="s">
        <v>78</v>
      </c>
      <c r="G197" s="45" t="s">
        <v>11</v>
      </c>
      <c r="H197" s="202" t="s">
        <v>79</v>
      </c>
      <c r="I197" s="150">
        <v>28000</v>
      </c>
    </row>
    <row r="198" spans="1:9" ht="45.75" thickBot="1" x14ac:dyDescent="0.3">
      <c r="A198" s="153">
        <v>4</v>
      </c>
      <c r="B198" s="154" t="s">
        <v>64</v>
      </c>
      <c r="C198" s="155" t="s">
        <v>81</v>
      </c>
      <c r="D198" s="156" t="s">
        <v>30</v>
      </c>
      <c r="E198" s="156" t="str">
        <f t="shared" si="6"/>
        <v>ASKLEPIOS SRL</v>
      </c>
      <c r="F198" s="66" t="s">
        <v>46</v>
      </c>
      <c r="G198" s="22" t="s">
        <v>11</v>
      </c>
      <c r="H198" s="32" t="s">
        <v>80</v>
      </c>
      <c r="I198" s="59">
        <v>50875.99</v>
      </c>
    </row>
    <row r="199" spans="1:9" ht="15.75" thickBot="1" x14ac:dyDescent="0.3">
      <c r="A199" s="151">
        <v>6</v>
      </c>
      <c r="B199" s="129" t="s">
        <v>64</v>
      </c>
      <c r="C199" s="6"/>
      <c r="D199" s="6" t="s">
        <v>35</v>
      </c>
      <c r="E199" s="144"/>
      <c r="F199" s="33"/>
      <c r="G199" s="64"/>
      <c r="H199" s="41"/>
      <c r="I199" s="160"/>
    </row>
    <row r="200" spans="1:9" x14ac:dyDescent="0.25">
      <c r="A200" s="24">
        <v>5</v>
      </c>
      <c r="B200" s="130" t="s">
        <v>64</v>
      </c>
      <c r="C200" s="50" t="s">
        <v>37</v>
      </c>
      <c r="D200" s="19" t="s">
        <v>0</v>
      </c>
      <c r="E200" s="322" t="str">
        <f t="shared" si="6"/>
        <v>GENTIANA</v>
      </c>
      <c r="F200" s="133" t="s">
        <v>87</v>
      </c>
      <c r="G200" s="19" t="s">
        <v>11</v>
      </c>
      <c r="H200" s="204" t="s">
        <v>73</v>
      </c>
      <c r="I200" s="147">
        <v>162337.99</v>
      </c>
    </row>
    <row r="201" spans="1:9" ht="15.75" thickBot="1" x14ac:dyDescent="0.3">
      <c r="A201" s="11"/>
      <c r="B201" s="28"/>
      <c r="C201" s="55" t="s">
        <v>88</v>
      </c>
      <c r="D201" s="29"/>
      <c r="E201" s="148" t="str">
        <f t="shared" si="6"/>
        <v/>
      </c>
      <c r="F201" s="60"/>
      <c r="G201" s="305"/>
      <c r="H201" s="25"/>
      <c r="I201" s="78"/>
    </row>
    <row r="202" spans="1:9" ht="15.75" thickBot="1" x14ac:dyDescent="0.3">
      <c r="A202" s="10">
        <v>8</v>
      </c>
      <c r="B202" s="129" t="s">
        <v>64</v>
      </c>
      <c r="C202" s="100"/>
      <c r="D202" s="5" t="s">
        <v>22</v>
      </c>
      <c r="E202" s="144"/>
      <c r="F202" s="6"/>
      <c r="G202" s="57"/>
      <c r="H202" s="82"/>
      <c r="I202" s="107"/>
    </row>
    <row r="203" spans="1:9" ht="15.75" thickBot="1" x14ac:dyDescent="0.3">
      <c r="A203" s="10"/>
      <c r="B203" s="6"/>
      <c r="C203" s="6"/>
      <c r="D203" s="6"/>
      <c r="E203" s="46"/>
      <c r="F203" s="57"/>
      <c r="G203" s="314"/>
      <c r="H203" s="82"/>
      <c r="I203" s="107"/>
    </row>
    <row r="204" spans="1:9" ht="15.75" thickBot="1" x14ac:dyDescent="0.3">
      <c r="A204" s="11"/>
      <c r="B204" s="28"/>
      <c r="C204" s="28"/>
      <c r="D204" s="28"/>
      <c r="E204" s="46"/>
      <c r="F204" s="60"/>
      <c r="G204" s="314"/>
      <c r="H204" s="82"/>
      <c r="I204" s="107"/>
    </row>
    <row r="205" spans="1:9" ht="15.75" thickBot="1" x14ac:dyDescent="0.3">
      <c r="A205" s="10">
        <v>6</v>
      </c>
      <c r="B205" s="130" t="s">
        <v>64</v>
      </c>
      <c r="C205" s="108" t="s">
        <v>37</v>
      </c>
      <c r="D205" s="18" t="s">
        <v>28</v>
      </c>
      <c r="E205" s="46" t="str">
        <f t="shared" si="6"/>
        <v>LUMILEVA FARM</v>
      </c>
      <c r="F205" s="17" t="s">
        <v>47</v>
      </c>
      <c r="G205" s="65" t="s">
        <v>9</v>
      </c>
      <c r="H205" s="204" t="s">
        <v>89</v>
      </c>
      <c r="I205" s="85">
        <v>31532.41</v>
      </c>
    </row>
    <row r="206" spans="1:9" ht="15.75" thickBot="1" x14ac:dyDescent="0.3">
      <c r="A206" s="13">
        <v>7</v>
      </c>
      <c r="B206" s="154" t="s">
        <v>64</v>
      </c>
      <c r="C206" s="109" t="s">
        <v>37</v>
      </c>
      <c r="D206" s="14" t="s">
        <v>23</v>
      </c>
      <c r="E206" s="172" t="str">
        <f t="shared" si="6"/>
        <v>HERACLEUM SRL</v>
      </c>
      <c r="F206" s="22" t="s">
        <v>48</v>
      </c>
      <c r="G206" s="173" t="s">
        <v>11</v>
      </c>
      <c r="H206" s="32" t="s">
        <v>90</v>
      </c>
      <c r="I206" s="49">
        <v>16589</v>
      </c>
    </row>
    <row r="207" spans="1:9" ht="15.75" thickBot="1" x14ac:dyDescent="0.3">
      <c r="A207" s="13"/>
      <c r="B207" s="130"/>
      <c r="C207" s="108"/>
      <c r="D207" s="19"/>
      <c r="E207" s="46"/>
      <c r="F207" s="18"/>
      <c r="G207" s="161"/>
      <c r="H207" s="51"/>
      <c r="I207" s="162"/>
    </row>
    <row r="208" spans="1:9" ht="15.75" thickBot="1" x14ac:dyDescent="0.3">
      <c r="A208" s="24"/>
      <c r="B208" s="130"/>
      <c r="C208" s="50"/>
      <c r="D208" s="65"/>
      <c r="E208" s="46"/>
      <c r="F208" s="65"/>
      <c r="G208" s="65"/>
      <c r="H208" s="39"/>
      <c r="I208" s="94"/>
    </row>
    <row r="209" spans="1:9" ht="15.75" thickBot="1" x14ac:dyDescent="0.3">
      <c r="A209" s="10"/>
      <c r="B209" s="6"/>
      <c r="C209" s="6"/>
      <c r="D209" s="6"/>
      <c r="E209" s="46"/>
      <c r="F209" s="6"/>
      <c r="G209" s="110"/>
      <c r="H209" s="30"/>
      <c r="I209" s="258"/>
    </row>
    <row r="210" spans="1:9" ht="15.75" thickBot="1" x14ac:dyDescent="0.3">
      <c r="A210" s="10"/>
      <c r="B210" s="6"/>
      <c r="C210" s="6"/>
      <c r="D210" s="6"/>
      <c r="E210" s="46"/>
      <c r="F210" s="6"/>
      <c r="G210" s="110"/>
      <c r="H210" s="30"/>
      <c r="I210" s="258"/>
    </row>
    <row r="211" spans="1:9" ht="15.75" thickBot="1" x14ac:dyDescent="0.3">
      <c r="A211" s="10"/>
      <c r="B211" s="6"/>
      <c r="C211" s="6"/>
      <c r="D211" s="6"/>
      <c r="E211" s="46"/>
      <c r="F211" s="6"/>
      <c r="G211" s="110"/>
      <c r="H211" s="30"/>
      <c r="I211" s="258"/>
    </row>
    <row r="212" spans="1:9" ht="15.75" thickBot="1" x14ac:dyDescent="0.3">
      <c r="A212" s="11"/>
      <c r="B212" s="28"/>
      <c r="C212" s="28"/>
      <c r="D212" s="28"/>
      <c r="E212" s="46"/>
      <c r="F212" s="28"/>
      <c r="G212" s="79"/>
      <c r="H212" s="25"/>
      <c r="I212" s="68"/>
    </row>
    <row r="213" spans="1:9" ht="15.75" customHeight="1" thickBot="1" x14ac:dyDescent="0.3">
      <c r="A213" s="595" t="s">
        <v>74</v>
      </c>
      <c r="B213" s="596"/>
      <c r="C213" s="596"/>
      <c r="D213" s="596"/>
      <c r="E213" s="596"/>
      <c r="F213" s="596"/>
      <c r="G213" s="596"/>
      <c r="H213" s="597"/>
      <c r="I213" s="52">
        <f>SUM(I188:I212)</f>
        <v>420592.19</v>
      </c>
    </row>
    <row r="214" spans="1:9" ht="30.75" thickBot="1" x14ac:dyDescent="0.3">
      <c r="A214" s="314">
        <v>1</v>
      </c>
      <c r="B214" s="131" t="s">
        <v>65</v>
      </c>
      <c r="C214" s="331" t="s">
        <v>37</v>
      </c>
      <c r="D214" s="43" t="s">
        <v>18</v>
      </c>
      <c r="E214" s="137" t="s">
        <v>92</v>
      </c>
      <c r="F214" s="19" t="s">
        <v>42</v>
      </c>
      <c r="G214" s="18" t="s">
        <v>9</v>
      </c>
      <c r="H214" s="133" t="s">
        <v>91</v>
      </c>
      <c r="I214" s="85">
        <v>27061.48</v>
      </c>
    </row>
    <row r="215" spans="1:9" ht="30" x14ac:dyDescent="0.25">
      <c r="A215" s="476">
        <v>2</v>
      </c>
      <c r="B215" s="131" t="s">
        <v>65</v>
      </c>
      <c r="C215" s="331" t="s">
        <v>37</v>
      </c>
      <c r="D215" s="137"/>
      <c r="E215" s="164" t="s">
        <v>69</v>
      </c>
      <c r="F215" s="37" t="s">
        <v>41</v>
      </c>
      <c r="G215" s="289" t="s">
        <v>9</v>
      </c>
      <c r="H215" s="40" t="s">
        <v>93</v>
      </c>
      <c r="I215" s="233">
        <v>36161.11</v>
      </c>
    </row>
    <row r="216" spans="1:9" x14ac:dyDescent="0.25">
      <c r="A216" s="477"/>
      <c r="B216" s="111"/>
      <c r="C216" s="138"/>
      <c r="D216" s="117"/>
      <c r="E216" s="134"/>
      <c r="F216" s="33"/>
      <c r="G216" s="314" t="s">
        <v>11</v>
      </c>
      <c r="H216" s="30" t="s">
        <v>94</v>
      </c>
      <c r="I216" s="234">
        <v>20563.53</v>
      </c>
    </row>
    <row r="217" spans="1:9" ht="15.75" thickBot="1" x14ac:dyDescent="0.3">
      <c r="A217" s="478"/>
      <c r="B217" s="165"/>
      <c r="C217" s="166"/>
      <c r="D217" s="167"/>
      <c r="E217" s="168"/>
      <c r="F217" s="161"/>
      <c r="G217" s="305" t="s">
        <v>11</v>
      </c>
      <c r="H217" s="152" t="s">
        <v>95</v>
      </c>
      <c r="I217" s="128">
        <v>11690.71</v>
      </c>
    </row>
    <row r="218" spans="1:9" ht="15.75" thickBot="1" x14ac:dyDescent="0.3">
      <c r="A218" s="11"/>
      <c r="B218" s="163"/>
      <c r="C218" s="163"/>
      <c r="D218" s="28"/>
      <c r="E218" s="117"/>
      <c r="F218" s="29"/>
      <c r="G218" s="28"/>
      <c r="H218" s="152"/>
      <c r="I218" s="128"/>
    </row>
    <row r="219" spans="1:9" ht="15.75" thickBot="1" x14ac:dyDescent="0.3">
      <c r="A219" s="24"/>
      <c r="B219" s="47"/>
      <c r="C219" s="47"/>
      <c r="D219" s="22"/>
      <c r="E219" s="137"/>
      <c r="F219" s="21"/>
      <c r="G219" s="23"/>
      <c r="H219" s="32"/>
      <c r="I219" s="95"/>
    </row>
    <row r="220" spans="1:9" ht="15.75" customHeight="1" thickBot="1" x14ac:dyDescent="0.3">
      <c r="A220" s="506" t="s">
        <v>13</v>
      </c>
      <c r="B220" s="507"/>
      <c r="C220" s="507"/>
      <c r="D220" s="507"/>
      <c r="E220" s="507"/>
      <c r="F220" s="507"/>
      <c r="G220" s="507"/>
      <c r="H220" s="508"/>
      <c r="I220" s="61">
        <f>SUM(I214:I219)</f>
        <v>95476.829999999987</v>
      </c>
    </row>
    <row r="221" spans="1:9" ht="15.75" thickBot="1" x14ac:dyDescent="0.3">
      <c r="A221" s="499">
        <v>1</v>
      </c>
      <c r="B221" s="501" t="s">
        <v>99</v>
      </c>
      <c r="C221" s="501" t="s">
        <v>98</v>
      </c>
      <c r="D221" s="135"/>
      <c r="E221" s="598"/>
      <c r="F221" s="133" t="s">
        <v>96</v>
      </c>
      <c r="G221" s="19" t="s">
        <v>11</v>
      </c>
      <c r="H221" s="204" t="s">
        <v>97</v>
      </c>
      <c r="I221" s="56">
        <v>10123.35</v>
      </c>
    </row>
    <row r="222" spans="1:9" ht="15.75" thickBot="1" x14ac:dyDescent="0.3">
      <c r="A222" s="520"/>
      <c r="B222" s="521"/>
      <c r="C222" s="521"/>
      <c r="D222" s="79"/>
      <c r="E222" s="599"/>
      <c r="F222" s="66"/>
      <c r="G222" s="14"/>
      <c r="H222" s="35"/>
      <c r="I222" s="49"/>
    </row>
    <row r="223" spans="1:9" ht="15.75" thickBot="1" x14ac:dyDescent="0.3">
      <c r="A223" s="514" t="s">
        <v>25</v>
      </c>
      <c r="B223" s="515"/>
      <c r="C223" s="515"/>
      <c r="D223" s="515"/>
      <c r="E223" s="515"/>
      <c r="F223" s="515"/>
      <c r="G223" s="515"/>
      <c r="H223" s="516"/>
      <c r="I223" s="174">
        <f>SUM(I221)</f>
        <v>10123.35</v>
      </c>
    </row>
    <row r="224" spans="1:9" ht="15.75" thickBot="1" x14ac:dyDescent="0.3">
      <c r="A224" s="525">
        <v>1</v>
      </c>
      <c r="B224" s="527" t="s">
        <v>66</v>
      </c>
      <c r="C224" s="529" t="s">
        <v>104</v>
      </c>
      <c r="D224" s="21" t="s">
        <v>31</v>
      </c>
      <c r="E224" s="458" t="s">
        <v>100</v>
      </c>
      <c r="F224" s="37" t="s">
        <v>43</v>
      </c>
      <c r="G224" s="17" t="s">
        <v>11</v>
      </c>
      <c r="H224" s="303" t="s">
        <v>101</v>
      </c>
      <c r="I224" s="176">
        <v>3593.14</v>
      </c>
    </row>
    <row r="225" spans="1:9" ht="15.75" thickBot="1" x14ac:dyDescent="0.3">
      <c r="A225" s="591"/>
      <c r="B225" s="593"/>
      <c r="C225" s="524"/>
      <c r="D225" s="19" t="s">
        <v>26</v>
      </c>
      <c r="E225" s="482"/>
      <c r="F225" s="113"/>
      <c r="G225" s="326" t="s">
        <v>11</v>
      </c>
      <c r="H225" s="30" t="s">
        <v>102</v>
      </c>
      <c r="I225" s="234">
        <v>13638.15</v>
      </c>
    </row>
    <row r="226" spans="1:9" ht="15.75" thickBot="1" x14ac:dyDescent="0.3">
      <c r="A226" s="592"/>
      <c r="B226" s="594"/>
      <c r="C226" s="453"/>
      <c r="D226" s="14" t="s">
        <v>0</v>
      </c>
      <c r="E226" s="455"/>
      <c r="F226" s="21"/>
      <c r="G226" s="28" t="s">
        <v>11</v>
      </c>
      <c r="H226" s="93" t="s">
        <v>103</v>
      </c>
      <c r="I226" s="128">
        <v>76384.22</v>
      </c>
    </row>
    <row r="227" spans="1:9" ht="15.75" customHeight="1" thickBot="1" x14ac:dyDescent="0.3">
      <c r="A227" s="541" t="s">
        <v>44</v>
      </c>
      <c r="B227" s="542"/>
      <c r="C227" s="542"/>
      <c r="D227" s="542"/>
      <c r="E227" s="542"/>
      <c r="F227" s="542"/>
      <c r="G227" s="542"/>
      <c r="H227" s="543"/>
      <c r="I227" s="175">
        <f>I224+I225+I226</f>
        <v>93615.510000000009</v>
      </c>
    </row>
    <row r="228" spans="1:9" x14ac:dyDescent="0.25">
      <c r="A228" s="550">
        <v>1</v>
      </c>
      <c r="B228" s="600" t="s">
        <v>106</v>
      </c>
      <c r="C228" s="171" t="s">
        <v>68</v>
      </c>
      <c r="D228" s="289" t="s">
        <v>56</v>
      </c>
      <c r="E228" s="289" t="s">
        <v>110</v>
      </c>
      <c r="F228" s="289" t="s">
        <v>109</v>
      </c>
      <c r="G228" s="289" t="s">
        <v>11</v>
      </c>
      <c r="H228" s="289" t="s">
        <v>107</v>
      </c>
      <c r="I228" s="177">
        <v>10865.77</v>
      </c>
    </row>
    <row r="229" spans="1:9" x14ac:dyDescent="0.25">
      <c r="A229" s="551"/>
      <c r="B229" s="601"/>
      <c r="C229" s="326" t="s">
        <v>105</v>
      </c>
      <c r="D229" s="326"/>
      <c r="E229" s="326"/>
      <c r="F229" s="326"/>
      <c r="G229" s="326" t="s">
        <v>11</v>
      </c>
      <c r="H229" s="326" t="s">
        <v>108</v>
      </c>
      <c r="I229" s="178">
        <v>14652.72</v>
      </c>
    </row>
    <row r="230" spans="1:9" x14ac:dyDescent="0.25">
      <c r="A230" s="551"/>
      <c r="B230" s="601"/>
      <c r="C230" s="116"/>
      <c r="D230" s="326"/>
      <c r="E230" s="326"/>
      <c r="F230" s="326"/>
      <c r="G230" s="326"/>
      <c r="H230" s="77"/>
      <c r="I230" s="234"/>
    </row>
    <row r="231" spans="1:9" x14ac:dyDescent="0.25">
      <c r="A231" s="551"/>
      <c r="B231" s="601"/>
      <c r="C231" s="116"/>
      <c r="D231" s="326"/>
      <c r="E231" s="326"/>
      <c r="F231" s="326"/>
      <c r="G231" s="326"/>
      <c r="H231" s="77"/>
      <c r="I231" s="234"/>
    </row>
    <row r="232" spans="1:9" ht="15.75" thickBot="1" x14ac:dyDescent="0.3">
      <c r="A232" s="559"/>
      <c r="B232" s="602"/>
      <c r="C232" s="126"/>
      <c r="D232" s="126"/>
      <c r="E232" s="126"/>
      <c r="F232" s="126"/>
      <c r="G232" s="305"/>
      <c r="H232" s="54"/>
      <c r="I232" s="235"/>
    </row>
    <row r="233" spans="1:9" ht="15.75" thickBot="1" x14ac:dyDescent="0.3">
      <c r="A233" s="514" t="s">
        <v>62</v>
      </c>
      <c r="B233" s="515"/>
      <c r="C233" s="515"/>
      <c r="D233" s="515"/>
      <c r="E233" s="515"/>
      <c r="F233" s="515"/>
      <c r="G233" s="515"/>
      <c r="H233" s="516"/>
      <c r="I233" s="123">
        <f>I228+I229+I230+I231+I232</f>
        <v>25518.489999999998</v>
      </c>
    </row>
    <row r="234" spans="1:9" ht="15.75" thickBot="1" x14ac:dyDescent="0.3">
      <c r="A234" s="514" t="s">
        <v>20</v>
      </c>
      <c r="B234" s="515"/>
      <c r="C234" s="515"/>
      <c r="D234" s="515"/>
      <c r="E234" s="515"/>
      <c r="F234" s="515"/>
      <c r="G234" s="515"/>
      <c r="H234" s="516"/>
      <c r="I234" s="52">
        <f>I187+I213+I220+I223+I227+I233</f>
        <v>674194.77</v>
      </c>
    </row>
  </sheetData>
  <mergeCells count="147">
    <mergeCell ref="A233:H233"/>
    <mergeCell ref="A234:H234"/>
    <mergeCell ref="A223:H223"/>
    <mergeCell ref="A224:A226"/>
    <mergeCell ref="B224:B226"/>
    <mergeCell ref="C224:C226"/>
    <mergeCell ref="E224:E226"/>
    <mergeCell ref="A227:H227"/>
    <mergeCell ref="A213:H213"/>
    <mergeCell ref="A215:A217"/>
    <mergeCell ref="A220:H220"/>
    <mergeCell ref="A221:A222"/>
    <mergeCell ref="B221:B222"/>
    <mergeCell ref="C221:C222"/>
    <mergeCell ref="E221:E222"/>
    <mergeCell ref="A228:A232"/>
    <mergeCell ref="B228:B232"/>
    <mergeCell ref="W173:W175"/>
    <mergeCell ref="K176:R176"/>
    <mergeCell ref="V176:AB176"/>
    <mergeCell ref="A187:H187"/>
    <mergeCell ref="K166:R166"/>
    <mergeCell ref="V166:AB166"/>
    <mergeCell ref="V167:V168"/>
    <mergeCell ref="W167:W168"/>
    <mergeCell ref="A160:F160"/>
    <mergeCell ref="K160:R160"/>
    <mergeCell ref="V160:AB160"/>
    <mergeCell ref="V161:V162"/>
    <mergeCell ref="W161:W162"/>
    <mergeCell ref="A177:F177"/>
    <mergeCell ref="K177:R177"/>
    <mergeCell ref="V177:AB177"/>
    <mergeCell ref="V171:V172"/>
    <mergeCell ref="W171:W172"/>
    <mergeCell ref="V173:V174"/>
    <mergeCell ref="W146:W147"/>
    <mergeCell ref="AA118:AA119"/>
    <mergeCell ref="V122:V123"/>
    <mergeCell ref="W122:W123"/>
    <mergeCell ref="W124:W126"/>
    <mergeCell ref="V127:V143"/>
    <mergeCell ref="W127:W143"/>
    <mergeCell ref="V163:V164"/>
    <mergeCell ref="W163:W164"/>
    <mergeCell ref="AA156:AA157"/>
    <mergeCell ref="V124:V126"/>
    <mergeCell ref="A94:F94"/>
    <mergeCell ref="K94:R94"/>
    <mergeCell ref="V94:AB94"/>
    <mergeCell ref="V98:V100"/>
    <mergeCell ref="W98:W100"/>
    <mergeCell ref="K101:K159"/>
    <mergeCell ref="L101:L159"/>
    <mergeCell ref="V101:V102"/>
    <mergeCell ref="W101:W102"/>
    <mergeCell ref="V103:V104"/>
    <mergeCell ref="V111:V113"/>
    <mergeCell ref="W111:W113"/>
    <mergeCell ref="V114:V117"/>
    <mergeCell ref="W114:W116"/>
    <mergeCell ref="V118:V121"/>
    <mergeCell ref="W118:W121"/>
    <mergeCell ref="W103:W104"/>
    <mergeCell ref="V105:V107"/>
    <mergeCell ref="W105:W107"/>
    <mergeCell ref="V108:V110"/>
    <mergeCell ref="W108:W110"/>
    <mergeCell ref="V144:V145"/>
    <mergeCell ref="W144:W145"/>
    <mergeCell ref="V146:V147"/>
    <mergeCell ref="K83:K90"/>
    <mergeCell ref="L83:L90"/>
    <mergeCell ref="M83:M90"/>
    <mergeCell ref="O83:O90"/>
    <mergeCell ref="V83:V93"/>
    <mergeCell ref="V96:V97"/>
    <mergeCell ref="W96:W97"/>
    <mergeCell ref="Y83:Y90"/>
    <mergeCell ref="K91:K93"/>
    <mergeCell ref="L91:L93"/>
    <mergeCell ref="M91:M93"/>
    <mergeCell ref="O91:O93"/>
    <mergeCell ref="A78:F78"/>
    <mergeCell ref="K78:R78"/>
    <mergeCell ref="V78:AB78"/>
    <mergeCell ref="K79:K80"/>
    <mergeCell ref="L79:L80"/>
    <mergeCell ref="M79:M80"/>
    <mergeCell ref="O79:O80"/>
    <mergeCell ref="V79:V82"/>
    <mergeCell ref="W79:W82"/>
    <mergeCell ref="A72:F72"/>
    <mergeCell ref="K72:R72"/>
    <mergeCell ref="V72:AB72"/>
    <mergeCell ref="K73:K77"/>
    <mergeCell ref="L73:L77"/>
    <mergeCell ref="M73:M77"/>
    <mergeCell ref="O73:O77"/>
    <mergeCell ref="V73:V74"/>
    <mergeCell ref="W73:W77"/>
    <mergeCell ref="K70:K71"/>
    <mergeCell ref="L70:L71"/>
    <mergeCell ref="M70:M71"/>
    <mergeCell ref="O70:O71"/>
    <mergeCell ref="V70:V71"/>
    <mergeCell ref="A61:F61"/>
    <mergeCell ref="K61:R61"/>
    <mergeCell ref="V61:AB61"/>
    <mergeCell ref="V62:V65"/>
    <mergeCell ref="W62:W65"/>
    <mergeCell ref="AH62:AH65"/>
    <mergeCell ref="K32:K60"/>
    <mergeCell ref="W33:W34"/>
    <mergeCell ref="V35:V36"/>
    <mergeCell ref="W35:W36"/>
    <mergeCell ref="W37:W42"/>
    <mergeCell ref="X26:X27"/>
    <mergeCell ref="A28:F28"/>
    <mergeCell ref="K28:R28"/>
    <mergeCell ref="V28:AB28"/>
    <mergeCell ref="V29:V30"/>
    <mergeCell ref="W29:W30"/>
    <mergeCell ref="X29:X30"/>
    <mergeCell ref="Z29:Z30"/>
    <mergeCell ref="B5:G5"/>
    <mergeCell ref="L5:S5"/>
    <mergeCell ref="W5:AC5"/>
    <mergeCell ref="V6:V7"/>
    <mergeCell ref="W6:W7"/>
    <mergeCell ref="X6:X7"/>
    <mergeCell ref="Y6:Y7"/>
    <mergeCell ref="Z6:Z7"/>
    <mergeCell ref="AB6:AB7"/>
    <mergeCell ref="AC6:AC7"/>
    <mergeCell ref="AA98:AA99"/>
    <mergeCell ref="AB98:AB99"/>
    <mergeCell ref="AC98:AC99"/>
    <mergeCell ref="AA101:AA102"/>
    <mergeCell ref="V18:V21"/>
    <mergeCell ref="W18:W21"/>
    <mergeCell ref="V22:V23"/>
    <mergeCell ref="W22:W23"/>
    <mergeCell ref="V24:V27"/>
    <mergeCell ref="W25:W27"/>
    <mergeCell ref="V66:AB66"/>
    <mergeCell ref="AA96:AA97"/>
  </mergeCells>
  <pageMargins left="0.25" right="0.2" top="0.75" bottom="0.75" header="0.3" footer="0.3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UNICE OCT2+NOV</vt:lpstr>
      <vt:lpstr>'UNICE OCT2+NOV'!Print_Titles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User</cp:lastModifiedBy>
  <cp:lastPrinted>2022-03-22T07:33:33Z</cp:lastPrinted>
  <dcterms:created xsi:type="dcterms:W3CDTF">2018-07-04T12:33:56Z</dcterms:created>
  <dcterms:modified xsi:type="dcterms:W3CDTF">2022-03-24T08:56:00Z</dcterms:modified>
</cp:coreProperties>
</file>